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12 - NAB AC Turgeněvova/_Rozpočet/"/>
    </mc:Choice>
  </mc:AlternateContent>
  <xr:revisionPtr revIDLastSave="0" documentId="8_{5CC1CCC1-3A05-4C10-81D6-C012543FD36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12 A01 Pol" sheetId="12" r:id="rId4"/>
    <sheet name="23-002.12 E01 Pol" sheetId="13" r:id="rId5"/>
    <sheet name="23-002.12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'23-002.12 A01 Pol'!$1:$7</definedName>
    <definedName name="_xlnm.Print_Titles" localSheetId="4">'23-002.12 E01 Pol'!$1:$7</definedName>
    <definedName name="_xlnm.Print_Titles" localSheetId="5">'23-002.12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'23-002.12 A01 Pol'!$A$1:$X$173</definedName>
    <definedName name="_xlnm.Print_Area" localSheetId="4">'23-002.12 E01 Pol'!$A$1:$X$164</definedName>
    <definedName name="_xlnm.Print_Area" localSheetId="5">'23-002.12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16" i="1" s="1"/>
  <c r="I63" i="1"/>
  <c r="I62" i="1"/>
  <c r="I61" i="1"/>
  <c r="G43" i="1"/>
  <c r="F43" i="1"/>
  <c r="G42" i="1"/>
  <c r="F42" i="1"/>
  <c r="H42" i="1" s="1"/>
  <c r="I42" i="1" s="1"/>
  <c r="G41" i="1"/>
  <c r="F41" i="1"/>
  <c r="G40" i="1"/>
  <c r="H40" i="1" s="1"/>
  <c r="I40" i="1" s="1"/>
  <c r="F40" i="1"/>
  <c r="G39" i="1"/>
  <c r="F39" i="1"/>
  <c r="G23" i="14"/>
  <c r="BA21" i="14"/>
  <c r="BA18" i="14"/>
  <c r="G8" i="14"/>
  <c r="O8" i="14"/>
  <c r="G9" i="14"/>
  <c r="I9" i="14"/>
  <c r="I8" i="14" s="1"/>
  <c r="K9" i="14"/>
  <c r="M9" i="14"/>
  <c r="O9" i="14"/>
  <c r="Q9" i="14"/>
  <c r="Q8" i="14" s="1"/>
  <c r="V9" i="14"/>
  <c r="G11" i="14"/>
  <c r="AF23" i="14" s="1"/>
  <c r="I11" i="14"/>
  <c r="K11" i="14"/>
  <c r="K8" i="14" s="1"/>
  <c r="O11" i="14"/>
  <c r="Q11" i="14"/>
  <c r="V11" i="14"/>
  <c r="V8" i="14" s="1"/>
  <c r="G13" i="14"/>
  <c r="M13" i="14" s="1"/>
  <c r="M12" i="14" s="1"/>
  <c r="I13" i="14"/>
  <c r="K13" i="14"/>
  <c r="K12" i="14" s="1"/>
  <c r="O13" i="14"/>
  <c r="O12" i="14" s="1"/>
  <c r="Q13" i="14"/>
  <c r="V13" i="14"/>
  <c r="V12" i="14" s="1"/>
  <c r="G15" i="14"/>
  <c r="I15" i="14"/>
  <c r="I12" i="14" s="1"/>
  <c r="K15" i="14"/>
  <c r="M15" i="14"/>
  <c r="O15" i="14"/>
  <c r="Q15" i="14"/>
  <c r="Q12" i="14" s="1"/>
  <c r="V15" i="14"/>
  <c r="G16" i="14"/>
  <c r="K16" i="14"/>
  <c r="O16" i="14"/>
  <c r="V16" i="14"/>
  <c r="G17" i="14"/>
  <c r="I17" i="14"/>
  <c r="I16" i="14" s="1"/>
  <c r="K17" i="14"/>
  <c r="M17" i="14"/>
  <c r="M16" i="14" s="1"/>
  <c r="O17" i="14"/>
  <c r="Q17" i="14"/>
  <c r="Q16" i="14" s="1"/>
  <c r="V17" i="14"/>
  <c r="G19" i="14"/>
  <c r="K19" i="14"/>
  <c r="O19" i="14"/>
  <c r="V19" i="14"/>
  <c r="G20" i="14"/>
  <c r="I20" i="14"/>
  <c r="I19" i="14" s="1"/>
  <c r="K20" i="14"/>
  <c r="M20" i="14"/>
  <c r="M19" i="14" s="1"/>
  <c r="O20" i="14"/>
  <c r="Q20" i="14"/>
  <c r="Q19" i="14" s="1"/>
  <c r="V20" i="14"/>
  <c r="AE23" i="14"/>
  <c r="G154" i="13"/>
  <c r="G9" i="13"/>
  <c r="I9" i="13"/>
  <c r="I8" i="13" s="1"/>
  <c r="K9" i="13"/>
  <c r="M9" i="13"/>
  <c r="O9" i="13"/>
  <c r="Q9" i="13"/>
  <c r="Q8" i="13" s="1"/>
  <c r="V9" i="13"/>
  <c r="G15" i="13"/>
  <c r="G8" i="13" s="1"/>
  <c r="I15" i="13"/>
  <c r="K15" i="13"/>
  <c r="K8" i="13" s="1"/>
  <c r="O15" i="13"/>
  <c r="O8" i="13" s="1"/>
  <c r="Q15" i="13"/>
  <c r="V15" i="13"/>
  <c r="G20" i="13"/>
  <c r="I20" i="13"/>
  <c r="K20" i="13"/>
  <c r="M20" i="13"/>
  <c r="O20" i="13"/>
  <c r="Q20" i="13"/>
  <c r="V20" i="13"/>
  <c r="G29" i="13"/>
  <c r="M29" i="13" s="1"/>
  <c r="I29" i="13"/>
  <c r="K29" i="13"/>
  <c r="O29" i="13"/>
  <c r="Q29" i="13"/>
  <c r="V29" i="13"/>
  <c r="V8" i="13" s="1"/>
  <c r="G38" i="13"/>
  <c r="I38" i="13"/>
  <c r="K38" i="13"/>
  <c r="M38" i="13"/>
  <c r="O38" i="13"/>
  <c r="Q38" i="13"/>
  <c r="V38" i="13"/>
  <c r="G42" i="13"/>
  <c r="M42" i="13" s="1"/>
  <c r="I42" i="13"/>
  <c r="K42" i="13"/>
  <c r="O42" i="13"/>
  <c r="Q42" i="13"/>
  <c r="V42" i="13"/>
  <c r="G54" i="13"/>
  <c r="I54" i="13"/>
  <c r="K54" i="13"/>
  <c r="M54" i="13"/>
  <c r="O54" i="13"/>
  <c r="Q54" i="13"/>
  <c r="V54" i="13"/>
  <c r="G61" i="13"/>
  <c r="M61" i="13" s="1"/>
  <c r="I61" i="13"/>
  <c r="K61" i="13"/>
  <c r="O61" i="13"/>
  <c r="Q61" i="13"/>
  <c r="V61" i="13"/>
  <c r="G66" i="13"/>
  <c r="I66" i="13"/>
  <c r="K66" i="13"/>
  <c r="M66" i="13"/>
  <c r="O66" i="13"/>
  <c r="Q66" i="13"/>
  <c r="V66" i="13"/>
  <c r="G70" i="13"/>
  <c r="M70" i="13" s="1"/>
  <c r="I70" i="13"/>
  <c r="K70" i="13"/>
  <c r="O70" i="13"/>
  <c r="Q70" i="13"/>
  <c r="V70" i="13"/>
  <c r="G82" i="13"/>
  <c r="I82" i="13"/>
  <c r="K82" i="13"/>
  <c r="M82" i="13"/>
  <c r="O82" i="13"/>
  <c r="Q82" i="13"/>
  <c r="V82" i="13"/>
  <c r="G88" i="13"/>
  <c r="M88" i="13" s="1"/>
  <c r="I88" i="13"/>
  <c r="K88" i="13"/>
  <c r="O88" i="13"/>
  <c r="Q88" i="13"/>
  <c r="V88" i="13"/>
  <c r="G94" i="13"/>
  <c r="I94" i="13"/>
  <c r="K94" i="13"/>
  <c r="M94" i="13"/>
  <c r="O94" i="13"/>
  <c r="Q94" i="13"/>
  <c r="V94" i="13"/>
  <c r="G98" i="13"/>
  <c r="M98" i="13" s="1"/>
  <c r="I98" i="13"/>
  <c r="K98" i="13"/>
  <c r="O98" i="13"/>
  <c r="Q98" i="13"/>
  <c r="V98" i="13"/>
  <c r="G102" i="13"/>
  <c r="I102" i="13"/>
  <c r="K102" i="13"/>
  <c r="M102" i="13"/>
  <c r="O102" i="13"/>
  <c r="Q102" i="13"/>
  <c r="V102" i="13"/>
  <c r="G106" i="13"/>
  <c r="M106" i="13" s="1"/>
  <c r="I106" i="13"/>
  <c r="K106" i="13"/>
  <c r="O106" i="13"/>
  <c r="Q106" i="13"/>
  <c r="V106" i="13"/>
  <c r="G111" i="13"/>
  <c r="I111" i="13"/>
  <c r="K111" i="13"/>
  <c r="M111" i="13"/>
  <c r="O111" i="13"/>
  <c r="Q111" i="13"/>
  <c r="V111" i="13"/>
  <c r="G115" i="13"/>
  <c r="M115" i="13" s="1"/>
  <c r="I115" i="13"/>
  <c r="K115" i="13"/>
  <c r="O115" i="13"/>
  <c r="Q115" i="13"/>
  <c r="V115" i="13"/>
  <c r="G120" i="13"/>
  <c r="I120" i="13"/>
  <c r="K120" i="13"/>
  <c r="M120" i="13"/>
  <c r="O120" i="13"/>
  <c r="Q120" i="13"/>
  <c r="V120" i="13"/>
  <c r="G125" i="13"/>
  <c r="K125" i="13"/>
  <c r="O125" i="13"/>
  <c r="V125" i="13"/>
  <c r="G126" i="13"/>
  <c r="I126" i="13"/>
  <c r="I125" i="13" s="1"/>
  <c r="K126" i="13"/>
  <c r="M126" i="13"/>
  <c r="M125" i="13" s="1"/>
  <c r="O126" i="13"/>
  <c r="Q126" i="13"/>
  <c r="Q125" i="13" s="1"/>
  <c r="V126" i="13"/>
  <c r="G127" i="13"/>
  <c r="G128" i="13"/>
  <c r="I128" i="13"/>
  <c r="I127" i="13" s="1"/>
  <c r="K128" i="13"/>
  <c r="M128" i="13"/>
  <c r="O128" i="13"/>
  <c r="Q128" i="13"/>
  <c r="Q127" i="13" s="1"/>
  <c r="V128" i="13"/>
  <c r="G129" i="13"/>
  <c r="M129" i="13" s="1"/>
  <c r="I129" i="13"/>
  <c r="K129" i="13"/>
  <c r="K127" i="13" s="1"/>
  <c r="O129" i="13"/>
  <c r="Q129" i="13"/>
  <c r="V129" i="13"/>
  <c r="V127" i="13" s="1"/>
  <c r="G130" i="13"/>
  <c r="I130" i="13"/>
  <c r="K130" i="13"/>
  <c r="M130" i="13"/>
  <c r="O130" i="13"/>
  <c r="Q130" i="13"/>
  <c r="V130" i="13"/>
  <c r="G131" i="13"/>
  <c r="M131" i="13" s="1"/>
  <c r="I131" i="13"/>
  <c r="K131" i="13"/>
  <c r="O131" i="13"/>
  <c r="Q131" i="13"/>
  <c r="V131" i="13"/>
  <c r="G132" i="13"/>
  <c r="I132" i="13"/>
  <c r="K132" i="13"/>
  <c r="M132" i="13"/>
  <c r="O132" i="13"/>
  <c r="Q132" i="13"/>
  <c r="V132" i="13"/>
  <c r="G133" i="13"/>
  <c r="M133" i="13" s="1"/>
  <c r="I133" i="13"/>
  <c r="K133" i="13"/>
  <c r="O133" i="13"/>
  <c r="O127" i="13" s="1"/>
  <c r="Q133" i="13"/>
  <c r="V133" i="13"/>
  <c r="G134" i="13"/>
  <c r="I134" i="13"/>
  <c r="K134" i="13"/>
  <c r="M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I136" i="13"/>
  <c r="K136" i="13"/>
  <c r="M136" i="13"/>
  <c r="O136" i="13"/>
  <c r="Q136" i="13"/>
  <c r="V136" i="13"/>
  <c r="G137" i="13"/>
  <c r="M137" i="13" s="1"/>
  <c r="I137" i="13"/>
  <c r="K137" i="13"/>
  <c r="O137" i="13"/>
  <c r="Q137" i="13"/>
  <c r="V137" i="13"/>
  <c r="G138" i="13"/>
  <c r="I138" i="13"/>
  <c r="K138" i="13"/>
  <c r="M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I140" i="13"/>
  <c r="K140" i="13"/>
  <c r="M140" i="13"/>
  <c r="O140" i="13"/>
  <c r="Q140" i="13"/>
  <c r="V140" i="13"/>
  <c r="G141" i="13"/>
  <c r="M141" i="13" s="1"/>
  <c r="I141" i="13"/>
  <c r="K141" i="13"/>
  <c r="O141" i="13"/>
  <c r="Q141" i="13"/>
  <c r="V141" i="13"/>
  <c r="G142" i="13"/>
  <c r="I142" i="13"/>
  <c r="K142" i="13"/>
  <c r="M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I144" i="13"/>
  <c r="K144" i="13"/>
  <c r="M144" i="13"/>
  <c r="O144" i="13"/>
  <c r="Q144" i="13"/>
  <c r="V144" i="13"/>
  <c r="G145" i="13"/>
  <c r="M145" i="13" s="1"/>
  <c r="I145" i="13"/>
  <c r="K145" i="13"/>
  <c r="O145" i="13"/>
  <c r="Q145" i="13"/>
  <c r="V145" i="13"/>
  <c r="I146" i="13"/>
  <c r="Q146" i="13"/>
  <c r="G147" i="13"/>
  <c r="M147" i="13" s="1"/>
  <c r="M146" i="13" s="1"/>
  <c r="I147" i="13"/>
  <c r="K147" i="13"/>
  <c r="K146" i="13" s="1"/>
  <c r="O147" i="13"/>
  <c r="O146" i="13" s="1"/>
  <c r="Q147" i="13"/>
  <c r="V147" i="13"/>
  <c r="V146" i="13" s="1"/>
  <c r="AE154" i="13"/>
  <c r="AF154" i="13"/>
  <c r="G163" i="12"/>
  <c r="BA158" i="12"/>
  <c r="BA37" i="12"/>
  <c r="G9" i="12"/>
  <c r="I9" i="12"/>
  <c r="I8" i="12" s="1"/>
  <c r="K9" i="12"/>
  <c r="M9" i="12"/>
  <c r="O9" i="12"/>
  <c r="O8" i="12" s="1"/>
  <c r="Q9" i="12"/>
  <c r="V9" i="12"/>
  <c r="V8" i="12" s="1"/>
  <c r="G14" i="12"/>
  <c r="G8" i="12" s="1"/>
  <c r="I14" i="12"/>
  <c r="K14" i="12"/>
  <c r="O14" i="12"/>
  <c r="Q14" i="12"/>
  <c r="V14" i="12"/>
  <c r="G22" i="12"/>
  <c r="M22" i="12" s="1"/>
  <c r="I22" i="12"/>
  <c r="K22" i="12"/>
  <c r="O22" i="12"/>
  <c r="Q22" i="12"/>
  <c r="V22" i="12"/>
  <c r="G26" i="12"/>
  <c r="M26" i="12" s="1"/>
  <c r="I26" i="12"/>
  <c r="K26" i="12"/>
  <c r="K8" i="12" s="1"/>
  <c r="O26" i="12"/>
  <c r="Q26" i="12"/>
  <c r="V26" i="12"/>
  <c r="G30" i="12"/>
  <c r="I30" i="12"/>
  <c r="K30" i="12"/>
  <c r="M30" i="12"/>
  <c r="O30" i="12"/>
  <c r="Q30" i="12"/>
  <c r="V30" i="12"/>
  <c r="G36" i="12"/>
  <c r="I36" i="12"/>
  <c r="K36" i="12"/>
  <c r="M36" i="12"/>
  <c r="O36" i="12"/>
  <c r="Q36" i="12"/>
  <c r="V36" i="12"/>
  <c r="G43" i="12"/>
  <c r="I43" i="12"/>
  <c r="K43" i="12"/>
  <c r="M43" i="12"/>
  <c r="O43" i="12"/>
  <c r="Q43" i="12"/>
  <c r="Q8" i="12" s="1"/>
  <c r="V43" i="12"/>
  <c r="G47" i="12"/>
  <c r="I47" i="12"/>
  <c r="K47" i="12"/>
  <c r="M47" i="12"/>
  <c r="O47" i="12"/>
  <c r="Q47" i="12"/>
  <c r="V47" i="12"/>
  <c r="G52" i="12"/>
  <c r="I52" i="12"/>
  <c r="K52" i="12"/>
  <c r="M52" i="12"/>
  <c r="O52" i="12"/>
  <c r="Q52" i="12"/>
  <c r="V52" i="12"/>
  <c r="G56" i="12"/>
  <c r="M56" i="12" s="1"/>
  <c r="I56" i="12"/>
  <c r="K56" i="12"/>
  <c r="O56" i="12"/>
  <c r="Q56" i="12"/>
  <c r="V56" i="12"/>
  <c r="G61" i="12"/>
  <c r="M61" i="12" s="1"/>
  <c r="I61" i="12"/>
  <c r="K61" i="12"/>
  <c r="O61" i="12"/>
  <c r="Q61" i="12"/>
  <c r="V61" i="12"/>
  <c r="G70" i="12"/>
  <c r="M70" i="12" s="1"/>
  <c r="I70" i="12"/>
  <c r="K70" i="12"/>
  <c r="O70" i="12"/>
  <c r="Q70" i="12"/>
  <c r="V70" i="12"/>
  <c r="G75" i="12"/>
  <c r="I75" i="12"/>
  <c r="K75" i="12"/>
  <c r="M75" i="12"/>
  <c r="O75" i="12"/>
  <c r="Q75" i="12"/>
  <c r="V75" i="12"/>
  <c r="G80" i="12"/>
  <c r="I80" i="12"/>
  <c r="K80" i="12"/>
  <c r="M80" i="12"/>
  <c r="O80" i="12"/>
  <c r="Q80" i="12"/>
  <c r="V80" i="12"/>
  <c r="G84" i="12"/>
  <c r="I84" i="12"/>
  <c r="K84" i="12"/>
  <c r="M84" i="12"/>
  <c r="O84" i="12"/>
  <c r="Q84" i="12"/>
  <c r="V84" i="12"/>
  <c r="G88" i="12"/>
  <c r="I88" i="12"/>
  <c r="K88" i="12"/>
  <c r="M88" i="12"/>
  <c r="O88" i="12"/>
  <c r="Q88" i="12"/>
  <c r="V88" i="12"/>
  <c r="G92" i="12"/>
  <c r="I92" i="12"/>
  <c r="K92" i="12"/>
  <c r="M92" i="12"/>
  <c r="O92" i="12"/>
  <c r="Q92" i="12"/>
  <c r="V92" i="12"/>
  <c r="G97" i="12"/>
  <c r="M97" i="12" s="1"/>
  <c r="I97" i="12"/>
  <c r="K97" i="12"/>
  <c r="O97" i="12"/>
  <c r="Q97" i="12"/>
  <c r="V97" i="12"/>
  <c r="G101" i="12"/>
  <c r="M101" i="12" s="1"/>
  <c r="I101" i="12"/>
  <c r="K101" i="12"/>
  <c r="O101" i="12"/>
  <c r="Q101" i="12"/>
  <c r="V101" i="12"/>
  <c r="G106" i="12"/>
  <c r="M106" i="12" s="1"/>
  <c r="I106" i="12"/>
  <c r="K106" i="12"/>
  <c r="O106" i="12"/>
  <c r="Q106" i="12"/>
  <c r="V106" i="12"/>
  <c r="G111" i="12"/>
  <c r="K111" i="12"/>
  <c r="M111" i="12"/>
  <c r="G112" i="12"/>
  <c r="I112" i="12"/>
  <c r="I111" i="12" s="1"/>
  <c r="K112" i="12"/>
  <c r="M112" i="12"/>
  <c r="O112" i="12"/>
  <c r="O111" i="12" s="1"/>
  <c r="Q112" i="12"/>
  <c r="V112" i="12"/>
  <c r="V111" i="12" s="1"/>
  <c r="G114" i="12"/>
  <c r="I114" i="12"/>
  <c r="K114" i="12"/>
  <c r="M114" i="12"/>
  <c r="O114" i="12"/>
  <c r="Q114" i="12"/>
  <c r="Q111" i="12" s="1"/>
  <c r="V114" i="12"/>
  <c r="G120" i="12"/>
  <c r="I120" i="12"/>
  <c r="K120" i="12"/>
  <c r="M120" i="12"/>
  <c r="O120" i="12"/>
  <c r="Q120" i="12"/>
  <c r="V120" i="12"/>
  <c r="G123" i="12"/>
  <c r="I123" i="12"/>
  <c r="K123" i="12"/>
  <c r="M123" i="12"/>
  <c r="O123" i="12"/>
  <c r="Q123" i="12"/>
  <c r="V123" i="12"/>
  <c r="G127" i="12"/>
  <c r="Q127" i="12"/>
  <c r="G128" i="12"/>
  <c r="M128" i="12" s="1"/>
  <c r="M127" i="12" s="1"/>
  <c r="I128" i="12"/>
  <c r="I127" i="12" s="1"/>
  <c r="K128" i="12"/>
  <c r="O128" i="12"/>
  <c r="Q128" i="12"/>
  <c r="V128" i="12"/>
  <c r="V127" i="12" s="1"/>
  <c r="G131" i="12"/>
  <c r="M131" i="12" s="1"/>
  <c r="I131" i="12"/>
  <c r="K131" i="12"/>
  <c r="K127" i="12" s="1"/>
  <c r="O131" i="12"/>
  <c r="Q131" i="12"/>
  <c r="V131" i="12"/>
  <c r="G136" i="12"/>
  <c r="I136" i="12"/>
  <c r="K136" i="12"/>
  <c r="M136" i="12"/>
  <c r="O136" i="12"/>
  <c r="Q136" i="12"/>
  <c r="V136" i="12"/>
  <c r="G139" i="12"/>
  <c r="I139" i="12"/>
  <c r="K139" i="12"/>
  <c r="M139" i="12"/>
  <c r="O139" i="12"/>
  <c r="O127" i="12" s="1"/>
  <c r="Q139" i="12"/>
  <c r="V139" i="12"/>
  <c r="K142" i="12"/>
  <c r="O142" i="12"/>
  <c r="Q142" i="12"/>
  <c r="G143" i="12"/>
  <c r="G142" i="12" s="1"/>
  <c r="I143" i="12"/>
  <c r="K143" i="12"/>
  <c r="M143" i="12"/>
  <c r="O143" i="12"/>
  <c r="Q143" i="12"/>
  <c r="V143" i="12"/>
  <c r="V142" i="12" s="1"/>
  <c r="G146" i="12"/>
  <c r="I146" i="12"/>
  <c r="K146" i="12"/>
  <c r="M146" i="12"/>
  <c r="O146" i="12"/>
  <c r="Q146" i="12"/>
  <c r="V146" i="12"/>
  <c r="G150" i="12"/>
  <c r="M150" i="12" s="1"/>
  <c r="I150" i="12"/>
  <c r="K150" i="12"/>
  <c r="O150" i="12"/>
  <c r="Q150" i="12"/>
  <c r="V150" i="12"/>
  <c r="G153" i="12"/>
  <c r="M153" i="12" s="1"/>
  <c r="I153" i="12"/>
  <c r="I142" i="12" s="1"/>
  <c r="K153" i="12"/>
  <c r="O153" i="12"/>
  <c r="Q153" i="12"/>
  <c r="V153" i="12"/>
  <c r="I156" i="12"/>
  <c r="K156" i="12"/>
  <c r="O156" i="12"/>
  <c r="V156" i="12"/>
  <c r="G157" i="12"/>
  <c r="G156" i="12" s="1"/>
  <c r="I157" i="12"/>
  <c r="K157" i="12"/>
  <c r="M157" i="12"/>
  <c r="M156" i="12" s="1"/>
  <c r="O157" i="12"/>
  <c r="Q157" i="12"/>
  <c r="Q156" i="12" s="1"/>
  <c r="V157" i="12"/>
  <c r="G160" i="12"/>
  <c r="I160" i="12"/>
  <c r="M160" i="12"/>
  <c r="O160" i="12"/>
  <c r="V160" i="12"/>
  <c r="G161" i="12"/>
  <c r="I161" i="12"/>
  <c r="K161" i="12"/>
  <c r="K160" i="12" s="1"/>
  <c r="M161" i="12"/>
  <c r="O161" i="12"/>
  <c r="Q161" i="12"/>
  <c r="Q160" i="12" s="1"/>
  <c r="V161" i="12"/>
  <c r="AE163" i="12"/>
  <c r="I20" i="1"/>
  <c r="I19" i="1"/>
  <c r="I18" i="1"/>
  <c r="I17" i="1"/>
  <c r="AZ55" i="1"/>
  <c r="AZ53" i="1"/>
  <c r="AZ51" i="1"/>
  <c r="AZ49" i="1"/>
  <c r="AZ47" i="1"/>
  <c r="G44" i="1"/>
  <c r="G25" i="1" s="1"/>
  <c r="A25" i="1" s="1"/>
  <c r="H43" i="1"/>
  <c r="I43" i="1" s="1"/>
  <c r="H41" i="1"/>
  <c r="I41" i="1" s="1"/>
  <c r="J28" i="1"/>
  <c r="J26" i="1"/>
  <c r="G38" i="1"/>
  <c r="F38" i="1"/>
  <c r="J23" i="1"/>
  <c r="J24" i="1"/>
  <c r="J25" i="1"/>
  <c r="J27" i="1"/>
  <c r="E24" i="1"/>
  <c r="E26" i="1"/>
  <c r="I71" i="1" l="1"/>
  <c r="J70" i="1" s="1"/>
  <c r="G26" i="1"/>
  <c r="A26" i="1"/>
  <c r="H39" i="1"/>
  <c r="H44" i="1" s="1"/>
  <c r="F44" i="1"/>
  <c r="G12" i="14"/>
  <c r="M11" i="14"/>
  <c r="M8" i="14" s="1"/>
  <c r="M127" i="13"/>
  <c r="G146" i="13"/>
  <c r="M15" i="13"/>
  <c r="M8" i="13" s="1"/>
  <c r="M142" i="12"/>
  <c r="AF163" i="12"/>
  <c r="M14" i="12"/>
  <c r="M8" i="12" s="1"/>
  <c r="I21" i="1"/>
  <c r="J63" i="1"/>
  <c r="J68" i="1"/>
  <c r="J64" i="1"/>
  <c r="J67" i="1"/>
  <c r="J61" i="1"/>
  <c r="J69" i="1"/>
  <c r="J62" i="1"/>
  <c r="J66" i="1"/>
  <c r="I39" i="1"/>
  <c r="I44" i="1" s="1"/>
  <c r="J42" i="1" s="1"/>
  <c r="J65" i="1" l="1"/>
  <c r="G23" i="1"/>
  <c r="G28" i="1"/>
  <c r="J71" i="1"/>
  <c r="J40" i="1"/>
  <c r="J39" i="1"/>
  <c r="J44" i="1" s="1"/>
  <c r="J41" i="1"/>
  <c r="J43" i="1"/>
  <c r="A23" i="1" l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5996E09-AB37-46A9-8CC6-7677C8E1580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F3A956E-56F1-4886-9EB8-581E29154A8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3EDAE8AA-BABD-4ED7-B744-F366C13EFD3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588BCA9-7C3A-433A-9388-C62993F531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133B780-0A8C-4DF8-8929-6CFDC8FBBB4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BB1F75B-43BC-48CB-81AA-5C406726BC4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<sst xmlns="http://schemas.openxmlformats.org/spreadsheetml/2006/main" count="1307" uniqueCount="358">
  <si>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</si>
  <si>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</si>
  <si>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</si>
  <si>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</si>
  <si>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</si>
  <si>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</si>
  <si>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</si>
  <si>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</si>
  <si>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</si>
  <si>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</si>
  <si>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</si>
  <si>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</si>
  <si>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</si>
  <si>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</si>
  <si>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</si>
  <si>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</si>
  <si>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</si>
  <si>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</si>
  <si>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</si>
  <si>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</si>
  <si>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</si>
  <si>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</si>
  <si>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</si>
  <si>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</si>
  <si>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</si>
  <si>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</si>
  <si>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</si>
  <si>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</si>
  <si>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</si>
  <si>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</si>
  <si>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</si>
  <si>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</si>
  <si>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</si>
  <si>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</si>
  <si>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</si>
  <si>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</si>
  <si>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</si>
  <si>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</si>
  <si>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</si>
  <si>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</si>
  <si>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</si>
  <si>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</si>
  <si>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</si>
  <si>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</si>
  <si>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</si>
  <si>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</si>
  <si>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</si>
  <si>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</si>
  <si>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</si>
  <si>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</si>
  <si>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</si>
  <si>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</si>
  <si>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23-002.12</t>
  </si>
  <si>
    <t>NAB AC Turgeněvova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</si>
  <si>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</si>
  <si>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</si>
  <si>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</si>
  <si>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</si>
  <si>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</si>
  <si>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</si>
  <si>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</si>
  <si>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</si>
  <si>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</si>
  <si>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</si>
  <si>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</si>
  <si>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</si>
  <si>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</si>
  <si>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</si>
  <si>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</si>
  <si>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</si>
  <si>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</si>
  <si>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</si>
  <si>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</si>
  <si>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</si>
  <si>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</si>
  <si>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</si>
  <si>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</si>
  <si>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</si>
  <si>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</si>
  <si>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</si>
  <si>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</si>
  <si>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</si>
  <si>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</si>
  <si>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</si>
  <si>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</si>
  <si>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</si>
  <si>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</si>
  <si>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</si>
  <si>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</si>
  <si>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</si>
  <si>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</si>
  <si>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</si>
  <si>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</si>
  <si>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</si>
  <si>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</si>
  <si>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</si>
  <si>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</si>
  <si>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</si>
  <si>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</si>
  <si>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</si>
  <si>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</si>
  <si>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</si>
  <si>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</si>
  <si>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</si>
  <si>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</si>
  <si>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</si>
  <si>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</si>
  <si>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</si>
  <si>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</si>
  <si>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</si>
  <si>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</si>
  <si>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</si>
  <si>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</si>
  <si>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</si>
  <si>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</si>
  <si>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</si>
  <si>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</si>
  <si>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</si>
  <si>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</si>
  <si>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23/ I</t>
  </si>
  <si>
    <t>Práce</t>
  </si>
  <si>
    <t>POL1_</t>
  </si>
  <si>
    <t xml:space="preserve">Výkop : </t>
  </si>
  <si>
    <t>VV</t>
  </si>
  <si>
    <t>Plocha NS : 1,20*0,8*0,1</t>
  </si>
  <si>
    <t>Mezisoučet</t>
  </si>
  <si>
    <t>Koeficient okolí: 0,2</t>
  </si>
  <si>
    <t>139601103R00</t>
  </si>
  <si>
    <t>Ruční výkop jam, rýh a šachet v hornině tř. 4</t>
  </si>
  <si>
    <t>Plocha NS : (1,20*0,80)*(0,23-0,1)</t>
  </si>
  <si>
    <t xml:space="preserve">Základ NS (od zpěvnené plochy) : </t>
  </si>
  <si>
    <t>základ stanice : (0,60*0,50*0,70)</t>
  </si>
  <si>
    <t>zemění pod stanicí : (0,60*0,50*0,10)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</si>
  <si>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</si>
  <si>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</si>
  <si>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</si>
  <si>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</si>
  <si>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0,36480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</si>
  <si>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</si>
  <si>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</si>
  <si>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</si>
  <si>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</si>
  <si>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</si>
  <si>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0,11520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</si>
  <si>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</si>
  <si>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</si>
  <si>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</si>
  <si>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</si>
  <si>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</si>
  <si>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</si>
  <si>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</si>
  <si>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</si>
  <si>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</si>
  <si>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0,36480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</si>
  <si>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</si>
  <si>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</si>
  <si>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</si>
  <si>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</si>
  <si>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</si>
  <si>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</si>
  <si>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</si>
  <si>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</si>
  <si>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</si>
  <si>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</si>
  <si>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</si>
  <si>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</si>
  <si>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</si>
  <si>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</si>
  <si>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</si>
  <si>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</si>
  <si>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</si>
  <si>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</si>
  <si>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</si>
  <si>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</si>
  <si>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</si>
  <si>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</si>
  <si>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</si>
  <si>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</si>
  <si>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>Plocha NS : 1,20*0,80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</si>
  <si>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</si>
  <si>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</si>
  <si>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</si>
  <si>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</si>
  <si>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</si>
  <si>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1,15200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</si>
  <si>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</si>
  <si>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</si>
  <si>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</si>
  <si>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</si>
  <si>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</si>
  <si>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</si>
  <si>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</si>
  <si>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</si>
  <si>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</si>
  <si>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1,15200*0,03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</si>
  <si>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</si>
  <si>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</si>
  <si>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</si>
  <si>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</si>
  <si>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</si>
  <si>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1,15200*0,015</t>
  </si>
  <si>
    <t>184851111R00</t>
  </si>
  <si>
    <t>Hnojení roztokem hnojiva v rovině</t>
  </si>
  <si>
    <t xml:space="preserve">2l na 1m2 : </t>
  </si>
  <si>
    <t>Odkaz na mn. položky pořadí 13 : 1,15000*0,002</t>
  </si>
  <si>
    <t>274354023R00</t>
  </si>
  <si>
    <t>Bednění prostupu základem do 0,02 m2, dl.1,0 m</t>
  </si>
  <si>
    <t>kus</t>
  </si>
  <si>
    <t>základ DS : 2</t>
  </si>
  <si>
    <t>275313711R00</t>
  </si>
  <si>
    <t>Beton základových patek prostý C 25/30</t>
  </si>
  <si>
    <t>V CN zohlednit množství betonu</t>
  </si>
  <si>
    <t xml:space="preserve">beton : </t>
  </si>
  <si>
    <t>základ stanice : (0,60*0,50*0,90)</t>
  </si>
  <si>
    <t>Koeficient lití do výkopu bez bednění: 0,1</t>
  </si>
  <si>
    <t>275351215R00</t>
  </si>
  <si>
    <t>Bednění stěn základových patek - zřízení</t>
  </si>
  <si>
    <t>základ stanice : 0,23*(0,6+0,6+0,5+0,5)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</si>
  <si>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</si>
  <si>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</si>
  <si>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</si>
  <si>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</si>
  <si>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0,50600</t>
  </si>
  <si>
    <t>596215021R00</t>
  </si>
  <si>
    <t>Kladení zámkové dlažby tl. 4 cm do drtě tl. 4 cm</t>
  </si>
  <si>
    <t>Plocha NS : 1,00*0,70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</si>
  <si>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</si>
  <si>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</si>
  <si>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</si>
  <si>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</si>
  <si>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</si>
  <si>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</si>
  <si>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</si>
  <si>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</si>
  <si>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1,0+1,0+1,0+1,0</t>
  </si>
  <si>
    <t>NS : 0,6+0,5+0,5</t>
  </si>
  <si>
    <t>917762111RT5</t>
  </si>
  <si>
    <t>Osazení ležat. obrub. bet. s opěrou,lože z C 12/15 včetně obrubníku 100/10/25</t>
  </si>
  <si>
    <t xml:space="preserve">půdorys, pozn. č. 6 : </t>
  </si>
  <si>
    <t>1,2+0,8+0,8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</si>
  <si>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</si>
  <si>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</si>
  <si>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</si>
  <si>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</si>
  <si>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29 : 2,80000*0,1</t>
  </si>
  <si>
    <t>915791112R00</t>
  </si>
  <si>
    <t>Předznačení pro značení stopčáry, zebry, nápisů</t>
  </si>
  <si>
    <t xml:space="preserve">půdorys, pozn. č.4 : </t>
  </si>
  <si>
    <t>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</si>
  <si>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</si>
  <si>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</si>
  <si>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</si>
  <si>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</si>
  <si>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</si>
  <si>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(5,30+5,30)*(2,75+2,5)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</si>
  <si>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</si>
  <si>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</si>
  <si>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</si>
  <si>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</si>
  <si>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</si>
  <si>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</si>
  <si>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</si>
  <si>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</si>
  <si>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</si>
  <si>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4,3 m : </t>
  </si>
  <si>
    <t>4,3*0,35*0,1</t>
  </si>
  <si>
    <t>Koeficient okolí: 0,1</t>
  </si>
  <si>
    <t>4,3*0,35*0,9</t>
  </si>
  <si>
    <t>Odkaz na mn. položky pořadí 2 : 1,35450</t>
  </si>
  <si>
    <t xml:space="preserve">Mezideponie -&gt; zásyp : </t>
  </si>
  <si>
    <t>Odkaz na mn. položky pořadí 6 : 1,35450</t>
  </si>
  <si>
    <t xml:space="preserve">- odvoz : </t>
  </si>
  <si>
    <t>Odkaz na mn. položky pořadí 7 : 0,37625*-1</t>
  </si>
  <si>
    <t>včetně přemístění materiálu pro zásyp ze vzdálenosti do 10 m od okraje zásypu</t>
  </si>
  <si>
    <t>4,3*0,35*(0,9-0,25)</t>
  </si>
  <si>
    <t xml:space="preserve">odvoz = objem kameniva : </t>
  </si>
  <si>
    <t xml:space="preserve">Kamenivo/písek : </t>
  </si>
  <si>
    <t xml:space="preserve">tl. 250mm : </t>
  </si>
  <si>
    <t>0,35*0,25*(4,3)</t>
  </si>
  <si>
    <t>Odkaz na mn. položky pořadí 7 : 0,37625</t>
  </si>
  <si>
    <t>583323271R</t>
  </si>
  <si>
    <t>Kamenivo těžené (dle PD)</t>
  </si>
  <si>
    <t xml:space="preserve">  odvoz = objem kameniva : </t>
  </si>
  <si>
    <t xml:space="preserve">  Kamenivo/písek : </t>
  </si>
  <si>
    <t xml:space="preserve">  tl. 250mm : </t>
  </si>
  <si>
    <t xml:space="preserve">  délka = 4,3 m : </t>
  </si>
  <si>
    <t xml:space="preserve">  0,35*0,25*(4,3)</t>
  </si>
  <si>
    <t>0,37625*1800*0,001</t>
  </si>
  <si>
    <t>4,3*0,35</t>
  </si>
  <si>
    <t>Odkaz na mn. položky pořadí 12 : 1,65550</t>
  </si>
  <si>
    <t>Odkaz na mn. položky pořadí 15 : 1,65567*0,03</t>
  </si>
  <si>
    <t>Odkaz na mn. položky pořadí 12 : 1,65533*0,015</t>
  </si>
  <si>
    <t>Odkaz na mn. položky pořadí 12 : 1,65500*0,002</t>
  </si>
  <si>
    <t>M21000x01</t>
  </si>
  <si>
    <t>Kabel CYKY 5x16 mm, včetně dodávky a montáže</t>
  </si>
  <si>
    <t>Vlastní</t>
  </si>
  <si>
    <t>Indiv</t>
  </si>
  <si>
    <t>M21000x02</t>
  </si>
  <si>
    <t>Kabel CYKY 4x70 mm, včetně dodávky a montáže</t>
  </si>
  <si>
    <t>POL1_9</t>
  </si>
  <si>
    <t>M21000x03</t>
  </si>
  <si>
    <t>Kabel CYKY 5x70 mm, včetně dodávky a montáže</t>
  </si>
  <si>
    <t>M21000x04</t>
  </si>
  <si>
    <t>Kabel CYKY 3x1,5 mm, včetně dodávky a montáže</t>
  </si>
  <si>
    <t>M21000x05</t>
  </si>
  <si>
    <t>Ukončení a zapojení vodiče ve svorce</t>
  </si>
  <si>
    <t>ks</t>
  </si>
  <si>
    <t>M21000x06</t>
  </si>
  <si>
    <t>Rozpojovací skříň SR522 dle projektové dokumentace, pilíř, včetně pojistkové sady, včetně dodávky a montáže</t>
  </si>
  <si>
    <t>M21000x07</t>
  </si>
  <si>
    <t>Vystrojený elektroměrový rozváděč připravený pro budoucí osazení nepřímého měření (In = 125 A) dle projektové dokumentace, pilíř, dočasně osazeno přímé měření a stávající jištění 3x63 A/B</t>
  </si>
  <si>
    <t>M21000x08</t>
  </si>
  <si>
    <t>PVC chránička prům. 110 mm, včetně montáže</t>
  </si>
  <si>
    <t>M21000x09</t>
  </si>
  <si>
    <t>PVC chránička prům. 63 mm, včetně montáže</t>
  </si>
  <si>
    <t>M21000x10</t>
  </si>
  <si>
    <t>FeZn 30x4, včetně montáže</t>
  </si>
  <si>
    <t>M21000x11</t>
  </si>
  <si>
    <t>FeZn 10 (0,62 kg/m), včetně montáže</t>
  </si>
  <si>
    <t>M21000x12</t>
  </si>
  <si>
    <t>Spojovací svorka pásek-drát, včetně montáže</t>
  </si>
  <si>
    <t>M21000x13</t>
  </si>
  <si>
    <t>Gumo-asfaltový sprej</t>
  </si>
  <si>
    <t>M21000x14</t>
  </si>
  <si>
    <t>Revize</t>
  </si>
  <si>
    <t>kpl</t>
  </si>
  <si>
    <t>M21000x15</t>
  </si>
  <si>
    <t>Úklid</t>
  </si>
  <si>
    <t>M21000x16</t>
  </si>
  <si>
    <t>Podružný elektroinstalační materiál</t>
  </si>
  <si>
    <t>M21000x17</t>
  </si>
  <si>
    <t>Mimostaveništní doprava, přesun hmot a PPV</t>
  </si>
  <si>
    <t>M21000x18</t>
  </si>
  <si>
    <t>Zpřístupnění zařízení EGD a výchozí kontrola zapojení rozvaděče</t>
  </si>
  <si>
    <t>460490012RT1</t>
  </si>
  <si>
    <t>Fólie výstražná z PVC, šířka 33 cm dodávka + montáž</t>
  </si>
  <si>
    <t>4,3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</si>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</sst>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1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N8" sqref="N8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SUMIF(F61:F70,A16,I61:I70)+SUMIF(F61:F70,"PSU",I61:I70)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SUMIF(F61:F70,A17,I61:I70)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SUMIF(F61:F70,A18,I61:I70)</f>
        <v>0</v>
      </c>
      <c r="J18" s="83"/>
    </row>
    <row r="19" spans="1:10" ht="23.25" customHeight="1" x14ac:dyDescent="0.2">
      <c r="A19" s="198" t="s">
        <v>83</v>
      </c>
      <c r="B19" s="38" t="s">
        <v>29</v>
      </c>
      <c r="C19" s="60"/>
      <c r="D19" s="61"/>
      <c r="E19" s="81"/>
      <c r="F19" s="82"/>
      <c r="G19" s="81"/>
      <c r="H19" s="82"/>
      <c r="I19" s="81">
        <f>SUMIF(F61:F70,A19,I61:I70)</f>
        <v>0</v>
      </c>
      <c r="J19" s="83"/>
    </row>
    <row r="20" spans="1:10" ht="23.25" customHeight="1" x14ac:dyDescent="0.2">
      <c r="A20" s="198" t="s">
        <v>88</v>
      </c>
      <c r="B20" s="38" t="s">
        <v>30</v>
      </c>
      <c r="C20" s="60"/>
      <c r="D20" s="61"/>
      <c r="E20" s="81"/>
      <c r="F20" s="82"/>
      <c r="G20" s="81"/>
      <c r="H20" s="82"/>
      <c r="I20" s="81">
        <f>SUMIF(F61:F70,A20,I61:I70)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'23-002.12 A01 Pol'!AE163+'23-002.12 E01 Pol'!AE154+'23-002.12 O01 Pol'!AE23</f>
        <v>0</v>
      </c>
      <c r="G39" s="150">
        <f>'23-002.12 A01 Pol'!AF163+'23-002.12 E01 Pol'!AF154+'23-002.12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'23-002.12 A01 Pol'!AE163+'23-002.12 E01 Pol'!AE154+'23-002.12 O01 Pol'!AE23</f>
        <v>0</v>
      </c>
      <c r="G40" s="156">
        <f>'23-002.12 A01 Pol'!AF163+'23-002.12 E01 Pol'!AF154+'23-002.12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'23-002.12 A01 Pol'!AE163</f>
        <v>0</v>
      </c>
      <c r="G41" s="151">
        <f>'23-002.12 A01 Pol'!AF163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'23-002.12 E01 Pol'!AE154</f>
        <v>0</v>
      </c>
      <c r="G42" s="151">
        <f>'23-002.12 E01 Pol'!AF154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'23-002.12 O01 Pol'!AE23</f>
        <v>0</v>
      </c>
      <c r="G43" s="151">
        <f>'23-002.12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8" t="s">
        <v>69</v>
      </c>
    </row>
    <row r="60" spans="1:52" ht="25.5" customHeight="1" x14ac:dyDescent="0.2">
      <c r="A60" s="180"/>
      <c r="B60" s="183" t="s">
        <v>18</v>
      </c>
      <c r="C60" s="183" t="s">
        <v>6</v>
      </c>
      <c r="D60" s="184"/>
      <c r="E60" s="184"/>
      <c r="F60" s="185" t="s">
        <v>70</v>
      </c>
      <c r="G60" s="185"/>
      <c r="H60" s="185"/>
      <c r="I60" s="185" t="s">
        <v>31</v>
      </c>
      <c r="J60" s="185" t="s">
        <v>0</v>
      </c>
    </row>
    <row r="61" spans="1:52" ht="36.75" customHeight="1" x14ac:dyDescent="0.2">
      <c r="A61" s="181"/>
      <c r="B61" s="186" t="s">
        <v>71</v>
      </c>
      <c r="C61" s="187" t="s">
        <v>72</v>
      </c>
      <c r="D61" s="188"/>
      <c r="E61" s="188"/>
      <c r="F61" s="194" t="s">
        <v>26</v>
      </c>
      <c r="G61" s="195"/>
      <c r="H61" s="195"/>
      <c r="I61" s="195">
        <f>'23-002.12 A01 Pol'!G8+'23-002.12 E01 Pol'!G8</f>
        <v>0</v>
      </c>
      <c r="J61" s="192" t="str">
        <f>IF(I71=0,"",I61/I71*100)</f>
        <v/>
      </c>
    </row>
    <row r="62" spans="1:52" ht="36.75" customHeight="1" x14ac:dyDescent="0.2">
      <c r="A62" s="181"/>
      <c r="B62" s="186" t="s">
        <v>73</v>
      </c>
      <c r="C62" s="187" t="s">
        <v>74</v>
      </c>
      <c r="D62" s="188"/>
      <c r="E62" s="188"/>
      <c r="F62" s="194" t="s">
        <v>26</v>
      </c>
      <c r="G62" s="195"/>
      <c r="H62" s="195"/>
      <c r="I62" s="195">
        <f>'23-002.12 A01 Pol'!G111</f>
        <v>0</v>
      </c>
      <c r="J62" s="192" t="str">
        <f>IF(I71=0,"",I62/I71*100)</f>
        <v/>
      </c>
    </row>
    <row r="63" spans="1:52" ht="36.75" customHeight="1" x14ac:dyDescent="0.2">
      <c r="A63" s="181"/>
      <c r="B63" s="186" t="s">
        <v>75</v>
      </c>
      <c r="C63" s="187" t="s">
        <v>76</v>
      </c>
      <c r="D63" s="188"/>
      <c r="E63" s="188"/>
      <c r="F63" s="194" t="s">
        <v>26</v>
      </c>
      <c r="G63" s="195"/>
      <c r="H63" s="195"/>
      <c r="I63" s="195">
        <f>'23-002.12 A01 Pol'!G127</f>
        <v>0</v>
      </c>
      <c r="J63" s="192" t="str">
        <f>IF(I71=0,"",I63/I71*100)</f>
        <v/>
      </c>
    </row>
    <row r="64" spans="1:52" ht="36.75" customHeight="1" x14ac:dyDescent="0.2">
      <c r="A64" s="181"/>
      <c r="B64" s="186" t="s">
        <v>77</v>
      </c>
      <c r="C64" s="187" t="s">
        <v>78</v>
      </c>
      <c r="D64" s="188"/>
      <c r="E64" s="188"/>
      <c r="F64" s="194" t="s">
        <v>26</v>
      </c>
      <c r="G64" s="195"/>
      <c r="H64" s="195"/>
      <c r="I64" s="195">
        <f>'23-002.12 A01 Pol'!G142</f>
        <v>0</v>
      </c>
      <c r="J64" s="192" t="str">
        <f>IF(I71=0,"",I64/I71*100)</f>
        <v/>
      </c>
    </row>
    <row r="65" spans="1:10" ht="36.75" customHeight="1" x14ac:dyDescent="0.2">
      <c r="A65" s="181"/>
      <c r="B65" s="186" t="s">
        <v>79</v>
      </c>
      <c r="C65" s="187" t="s">
        <v>80</v>
      </c>
      <c r="D65" s="188"/>
      <c r="E65" s="188"/>
      <c r="F65" s="194" t="s">
        <v>26</v>
      </c>
      <c r="G65" s="195"/>
      <c r="H65" s="195"/>
      <c r="I65" s="195">
        <f>'23-002.12 A01 Pol'!G156</f>
        <v>0</v>
      </c>
      <c r="J65" s="192" t="str">
        <f>IF(I71=0,"",I65/I71*100)</f>
        <v/>
      </c>
    </row>
    <row r="66" spans="1:10" ht="36.75" customHeight="1" x14ac:dyDescent="0.2">
      <c r="A66" s="181"/>
      <c r="B66" s="186" t="s">
        <v>81</v>
      </c>
      <c r="C66" s="187" t="s">
        <v>82</v>
      </c>
      <c r="D66" s="188"/>
      <c r="E66" s="188"/>
      <c r="F66" s="194" t="s">
        <v>26</v>
      </c>
      <c r="G66" s="195"/>
      <c r="H66" s="195"/>
      <c r="I66" s="195">
        <f>'23-002.12 A01 Pol'!G160+'23-002.12 E01 Pol'!G125</f>
        <v>0</v>
      </c>
      <c r="J66" s="192" t="str">
        <f>IF(I71=0,"",I66/I71*100)</f>
        <v/>
      </c>
    </row>
    <row r="67" spans="1:10" ht="36.75" customHeight="1" x14ac:dyDescent="0.2">
      <c r="A67" s="181"/>
      <c r="B67" s="186" t="s">
        <v>83</v>
      </c>
      <c r="C67" s="187" t="s">
        <v>29</v>
      </c>
      <c r="D67" s="188"/>
      <c r="E67" s="188"/>
      <c r="F67" s="194" t="s">
        <v>26</v>
      </c>
      <c r="G67" s="195"/>
      <c r="H67" s="195"/>
      <c r="I67" s="195">
        <f>'23-002.12 O01 Pol'!G8+'23-002.12 O01 Pol'!G16</f>
        <v>0</v>
      </c>
      <c r="J67" s="192" t="str">
        <f>IF(I71=0,"",I67/I71*100)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28</v>
      </c>
      <c r="G68" s="195"/>
      <c r="H68" s="195"/>
      <c r="I68" s="195">
        <f>'23-002.12 E01 Pol'!G127</f>
        <v>0</v>
      </c>
      <c r="J68" s="192" t="str">
        <f>IF(I71=0,"",I68/I71*100)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28</v>
      </c>
      <c r="G69" s="195"/>
      <c r="H69" s="195"/>
      <c r="I69" s="195">
        <f>'23-002.12 E01 Pol'!G146</f>
        <v>0</v>
      </c>
      <c r="J69" s="192" t="str">
        <f>IF(I71=0,"",I69/I71*100)</f>
        <v/>
      </c>
    </row>
    <row r="70" spans="1:10" ht="36.75" customHeight="1" x14ac:dyDescent="0.2">
      <c r="A70" s="181"/>
      <c r="B70" s="186" t="s">
        <v>88</v>
      </c>
      <c r="C70" s="187" t="s">
        <v>30</v>
      </c>
      <c r="D70" s="188"/>
      <c r="E70" s="188"/>
      <c r="F70" s="194" t="s">
        <v>88</v>
      </c>
      <c r="G70" s="195"/>
      <c r="H70" s="195"/>
      <c r="I70" s="195">
        <f>'23-002.12 O01 Pol'!G12+'23-002.12 O01 Pol'!G19</f>
        <v>0</v>
      </c>
      <c r="J70" s="192" t="str">
        <f>IF(I71=0,"",I70/I71*100)</f>
        <v/>
      </c>
    </row>
    <row r="71" spans="1:10" ht="25.5" customHeight="1" x14ac:dyDescent="0.2">
      <c r="A71" s="182"/>
      <c r="B71" s="189" t="s">
        <v>1</v>
      </c>
      <c r="C71" s="190"/>
      <c r="D71" s="191"/>
      <c r="E71" s="191"/>
      <c r="F71" s="196"/>
      <c r="G71" s="197"/>
      <c r="H71" s="197"/>
      <c r="I71" s="197">
        <f>SUM(I61:I70)</f>
        <v>0</v>
      </c>
      <c r="J71" s="193">
        <f>SUM(J61:J70)</f>
        <v>0</v>
      </c>
    </row>
    <row r="72" spans="1:10" x14ac:dyDescent="0.2">
      <c r="F72" s="135"/>
      <c r="G72" s="135"/>
      <c r="H72" s="135"/>
      <c r="I72" s="135"/>
      <c r="J72" s="136"/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3469-4B69-429F-B881-10CBA42475D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SUMIF(AG9:AG110,"&lt;&gt;NOR",G9:G110)</f>
        <v>0</v>
      </c>
      <c r="H8" s="249"/>
      <c r="I8" s="249">
        <f>SUM(I9:I110)</f>
        <v>0</v>
      </c>
      <c r="J8" s="249"/>
      <c r="K8" s="249">
        <f>SUM(K9:K110)</f>
        <v>0</v>
      </c>
      <c r="L8" s="249"/>
      <c r="M8" s="249">
        <f>SUM(M9:M110)</f>
        <v>0</v>
      </c>
      <c r="N8" s="249"/>
      <c r="O8" s="249">
        <f>SUM(O9:O110)</f>
        <v>0.06</v>
      </c>
      <c r="P8" s="249"/>
      <c r="Q8" s="249">
        <f>SUM(Q9:Q110)</f>
        <v>0</v>
      </c>
      <c r="R8" s="249"/>
      <c r="S8" s="249"/>
      <c r="T8" s="250"/>
      <c r="U8" s="244"/>
      <c r="V8" s="244">
        <f>SUM(V9:V110)</f>
        <v>2.8499999999999992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0.1152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122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124</v>
      </c>
      <c r="D11" s="234"/>
      <c r="E11" s="235">
        <v>9.6000000000000002E-2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4" t="s">
        <v>125</v>
      </c>
      <c r="D12" s="236"/>
      <c r="E12" s="237">
        <v>9.6000000000000002E-2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1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5" t="s">
        <v>126</v>
      </c>
      <c r="D13" s="238"/>
      <c r="E13" s="239">
        <v>1.9199999999999998E-2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4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1">
        <v>2</v>
      </c>
      <c r="B14" s="252" t="s">
        <v>127</v>
      </c>
      <c r="C14" s="262" t="s">
        <v>128</v>
      </c>
      <c r="D14" s="253" t="s">
        <v>118</v>
      </c>
      <c r="E14" s="254">
        <v>0.36480000000000001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21</v>
      </c>
      <c r="M14" s="256">
        <f>G14*(1+L14/100)</f>
        <v>0</v>
      </c>
      <c r="N14" s="256">
        <v>0</v>
      </c>
      <c r="O14" s="256">
        <f>ROUND(E14*N14,2)</f>
        <v>0</v>
      </c>
      <c r="P14" s="256">
        <v>0</v>
      </c>
      <c r="Q14" s="256">
        <f>ROUND(E14*P14,2)</f>
        <v>0</v>
      </c>
      <c r="R14" s="256"/>
      <c r="S14" s="256" t="s">
        <v>119</v>
      </c>
      <c r="T14" s="257" t="s">
        <v>119</v>
      </c>
      <c r="U14" s="233">
        <v>4.6550000000000002</v>
      </c>
      <c r="V14" s="233">
        <f>ROUND(E14*U14,2)</f>
        <v>1.7</v>
      </c>
      <c r="W14" s="233"/>
      <c r="X14" s="233" t="s">
        <v>120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121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122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123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129</v>
      </c>
      <c r="D16" s="234"/>
      <c r="E16" s="235">
        <v>0.12479999999999999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4" t="s">
        <v>125</v>
      </c>
      <c r="D17" s="236"/>
      <c r="E17" s="237">
        <v>0.12479999999999999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130</v>
      </c>
      <c r="D18" s="234"/>
      <c r="E18" s="235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131</v>
      </c>
      <c r="D19" s="234"/>
      <c r="E19" s="235">
        <v>0.21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132</v>
      </c>
      <c r="D20" s="234"/>
      <c r="E20" s="235">
        <v>0.03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4" t="s">
        <v>125</v>
      </c>
      <c r="D21" s="236"/>
      <c r="E21" s="237">
        <v>0.24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51">
        <v>3</v>
      </c>
      <c r="B22" s="252" t="s">
        <v>133</v>
      </c>
      <c r="C22" s="262" t="s">
        <v>134</v>
      </c>
      <c r="D22" s="253" t="s">
        <v>118</v>
      </c>
      <c r="E22" s="254">
        <v>0.36480000000000001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119</v>
      </c>
      <c r="T22" s="257" t="s">
        <v>119</v>
      </c>
      <c r="U22" s="233">
        <v>0.66800000000000004</v>
      </c>
      <c r="V22" s="233">
        <f>ROUND(E22*U22,2)</f>
        <v>0.24</v>
      </c>
      <c r="W22" s="233"/>
      <c r="X22" s="233" t="s">
        <v>120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136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137</v>
      </c>
      <c r="D24" s="234"/>
      <c r="E24" s="235">
        <v>0.36480000000000001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125</v>
      </c>
      <c r="D25" s="236"/>
      <c r="E25" s="237">
        <v>0.36480000000000001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4</v>
      </c>
      <c r="B26" s="252" t="s">
        <v>138</v>
      </c>
      <c r="C26" s="262" t="s">
        <v>139</v>
      </c>
      <c r="D26" s="253" t="s">
        <v>118</v>
      </c>
      <c r="E26" s="254">
        <v>0.36480000000000001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119</v>
      </c>
      <c r="T26" s="257" t="s">
        <v>119</v>
      </c>
      <c r="U26" s="233">
        <v>0.59099999999999997</v>
      </c>
      <c r="V26" s="233">
        <f>ROUND(E26*U26,2)</f>
        <v>0.22</v>
      </c>
      <c r="W26" s="233"/>
      <c r="X26" s="233" t="s">
        <v>120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136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137</v>
      </c>
      <c r="D28" s="234"/>
      <c r="E28" s="235">
        <v>0.36480000000000001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4" t="s">
        <v>125</v>
      </c>
      <c r="D29" s="236"/>
      <c r="E29" s="237">
        <v>0.36480000000000001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1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5</v>
      </c>
      <c r="B30" s="252" t="s">
        <v>140</v>
      </c>
      <c r="C30" s="262" t="s">
        <v>141</v>
      </c>
      <c r="D30" s="253" t="s">
        <v>118</v>
      </c>
      <c r="E30" s="254">
        <v>0.48</v>
      </c>
      <c r="F30" s="255"/>
      <c r="G30" s="256">
        <f>ROUND(E30*F30,2)</f>
        <v>0</v>
      </c>
      <c r="H30" s="255"/>
      <c r="I30" s="256">
        <f>ROUND(E30*H30,2)</f>
        <v>0</v>
      </c>
      <c r="J30" s="255"/>
      <c r="K30" s="256">
        <f>ROUND(E30*J30,2)</f>
        <v>0</v>
      </c>
      <c r="L30" s="256">
        <v>21</v>
      </c>
      <c r="M30" s="256">
        <f>G30*(1+L30/100)</f>
        <v>0</v>
      </c>
      <c r="N30" s="256">
        <v>0</v>
      </c>
      <c r="O30" s="256">
        <f>ROUND(E30*N30,2)</f>
        <v>0</v>
      </c>
      <c r="P30" s="256">
        <v>0</v>
      </c>
      <c r="Q30" s="256">
        <f>ROUND(E30*P30,2)</f>
        <v>0</v>
      </c>
      <c r="R30" s="256"/>
      <c r="S30" s="256" t="s">
        <v>119</v>
      </c>
      <c r="T30" s="257" t="s">
        <v>119</v>
      </c>
      <c r="U30" s="233">
        <v>0.65200000000000002</v>
      </c>
      <c r="V30" s="233">
        <f>ROUND(E30*U30,2)</f>
        <v>0.31</v>
      </c>
      <c r="W30" s="233"/>
      <c r="X30" s="233" t="s">
        <v>120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135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3" t="s">
        <v>136</v>
      </c>
      <c r="D31" s="234"/>
      <c r="E31" s="235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137</v>
      </c>
      <c r="D32" s="234"/>
      <c r="E32" s="235">
        <v>0.36480000000000001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142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143</v>
      </c>
      <c r="D34" s="234"/>
      <c r="E34" s="235">
        <v>0.1152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4" t="s">
        <v>125</v>
      </c>
      <c r="D35" s="236"/>
      <c r="E35" s="237">
        <v>0.48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51">
        <v>6</v>
      </c>
      <c r="B36" s="252" t="s">
        <v>144</v>
      </c>
      <c r="C36" s="262" t="s">
        <v>145</v>
      </c>
      <c r="D36" s="253" t="s">
        <v>118</v>
      </c>
      <c r="E36" s="254">
        <v>0.48</v>
      </c>
      <c r="F36" s="255"/>
      <c r="G36" s="256">
        <f>ROUND(E36*F36,2)</f>
        <v>0</v>
      </c>
      <c r="H36" s="255"/>
      <c r="I36" s="256">
        <f>ROUND(E36*H36,2)</f>
        <v>0</v>
      </c>
      <c r="J36" s="255"/>
      <c r="K36" s="256">
        <f>ROUND(E36*J36,2)</f>
        <v>0</v>
      </c>
      <c r="L36" s="256">
        <v>21</v>
      </c>
      <c r="M36" s="256">
        <f>G36*(1+L36/100)</f>
        <v>0</v>
      </c>
      <c r="N36" s="256">
        <v>0</v>
      </c>
      <c r="O36" s="256">
        <f>ROUND(E36*N36,2)</f>
        <v>0</v>
      </c>
      <c r="P36" s="256">
        <v>0</v>
      </c>
      <c r="Q36" s="256">
        <f>ROUND(E36*P36,2)</f>
        <v>0</v>
      </c>
      <c r="R36" s="256"/>
      <c r="S36" s="256" t="s">
        <v>119</v>
      </c>
      <c r="T36" s="257" t="s">
        <v>119</v>
      </c>
      <c r="U36" s="233">
        <v>3.1E-2</v>
      </c>
      <c r="V36" s="233">
        <f>ROUND(E36*U36,2)</f>
        <v>0.01</v>
      </c>
      <c r="W36" s="233"/>
      <c r="X36" s="233" t="s">
        <v>120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135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31"/>
      <c r="B37" s="232"/>
      <c r="C37" s="266" t="s">
        <v>146</v>
      </c>
      <c r="D37" s="259"/>
      <c r="E37" s="259"/>
      <c r="F37" s="259"/>
      <c r="G37" s="259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147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58" t="str">
        <f>C37</f>
        <v>Uložení sypaniny do násypů nebo na skládku s rozprostřením sypaniny ve vrstvách a s hrubým urovnáním.</v>
      </c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136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137</v>
      </c>
      <c r="D39" s="234"/>
      <c r="E39" s="235">
        <v>0.36480000000000001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142</v>
      </c>
      <c r="D40" s="234"/>
      <c r="E40" s="235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143</v>
      </c>
      <c r="D41" s="234"/>
      <c r="E41" s="235">
        <v>0.1152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123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4" t="s">
        <v>125</v>
      </c>
      <c r="D42" s="236"/>
      <c r="E42" s="237">
        <v>0.48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1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51">
        <v>7</v>
      </c>
      <c r="B43" s="252" t="s">
        <v>148</v>
      </c>
      <c r="C43" s="262" t="s">
        <v>149</v>
      </c>
      <c r="D43" s="253" t="s">
        <v>118</v>
      </c>
      <c r="E43" s="254">
        <v>0.36480000000000001</v>
      </c>
      <c r="F43" s="255"/>
      <c r="G43" s="256">
        <f>ROUND(E43*F43,2)</f>
        <v>0</v>
      </c>
      <c r="H43" s="255"/>
      <c r="I43" s="256">
        <f>ROUND(E43*H43,2)</f>
        <v>0</v>
      </c>
      <c r="J43" s="255"/>
      <c r="K43" s="256">
        <f>ROUND(E43*J43,2)</f>
        <v>0</v>
      </c>
      <c r="L43" s="256">
        <v>21</v>
      </c>
      <c r="M43" s="256">
        <f>G43*(1+L43/100)</f>
        <v>0</v>
      </c>
      <c r="N43" s="256">
        <v>0</v>
      </c>
      <c r="O43" s="256">
        <f>ROUND(E43*N43,2)</f>
        <v>0</v>
      </c>
      <c r="P43" s="256">
        <v>0</v>
      </c>
      <c r="Q43" s="256">
        <f>ROUND(E43*P43,2)</f>
        <v>0</v>
      </c>
      <c r="R43" s="256"/>
      <c r="S43" s="256" t="s">
        <v>119</v>
      </c>
      <c r="T43" s="257" t="s">
        <v>119</v>
      </c>
      <c r="U43" s="233">
        <v>1.0999999999999999E-2</v>
      </c>
      <c r="V43" s="233">
        <f>ROUND(E43*U43,2)</f>
        <v>0</v>
      </c>
      <c r="W43" s="233"/>
      <c r="X43" s="233" t="s">
        <v>120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135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3" t="s">
        <v>136</v>
      </c>
      <c r="D44" s="234"/>
      <c r="E44" s="235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3" t="s">
        <v>137</v>
      </c>
      <c r="D45" s="234"/>
      <c r="E45" s="235">
        <v>0.36480000000000001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123</v>
      </c>
      <c r="AH45" s="214">
        <v>5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4" t="s">
        <v>125</v>
      </c>
      <c r="D46" s="236"/>
      <c r="E46" s="237">
        <v>0.36480000000000001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123</v>
      </c>
      <c r="AH46" s="214">
        <v>1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51">
        <v>8</v>
      </c>
      <c r="B47" s="252" t="s">
        <v>150</v>
      </c>
      <c r="C47" s="262" t="s">
        <v>151</v>
      </c>
      <c r="D47" s="253" t="s">
        <v>118</v>
      </c>
      <c r="E47" s="254">
        <v>3.6480000000000001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21</v>
      </c>
      <c r="M47" s="256">
        <f>G47*(1+L47/100)</f>
        <v>0</v>
      </c>
      <c r="N47" s="256">
        <v>0</v>
      </c>
      <c r="O47" s="256">
        <f>ROUND(E47*N47,2)</f>
        <v>0</v>
      </c>
      <c r="P47" s="256">
        <v>0</v>
      </c>
      <c r="Q47" s="256">
        <f>ROUND(E47*P47,2)</f>
        <v>0</v>
      </c>
      <c r="R47" s="256"/>
      <c r="S47" s="256" t="s">
        <v>119</v>
      </c>
      <c r="T47" s="257" t="s">
        <v>119</v>
      </c>
      <c r="U47" s="233">
        <v>0</v>
      </c>
      <c r="V47" s="233">
        <f>ROUND(E47*U47,2)</f>
        <v>0</v>
      </c>
      <c r="W47" s="233"/>
      <c r="X47" s="233" t="s">
        <v>120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135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152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153</v>
      </c>
      <c r="D49" s="234"/>
      <c r="E49" s="235">
        <v>0.36480000000000001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5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4" t="s">
        <v>125</v>
      </c>
      <c r="D50" s="236"/>
      <c r="E50" s="237">
        <v>0.36480000000000001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1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5" t="s">
        <v>154</v>
      </c>
      <c r="D51" s="238"/>
      <c r="E51" s="239">
        <v>3.2831999999999999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4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51">
        <v>9</v>
      </c>
      <c r="B52" s="252" t="s">
        <v>155</v>
      </c>
      <c r="C52" s="262" t="s">
        <v>156</v>
      </c>
      <c r="D52" s="253" t="s">
        <v>118</v>
      </c>
      <c r="E52" s="254">
        <v>0.36480000000000001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/>
      <c r="S52" s="256" t="s">
        <v>119</v>
      </c>
      <c r="T52" s="257" t="s">
        <v>119</v>
      </c>
      <c r="U52" s="233">
        <v>0</v>
      </c>
      <c r="V52" s="233">
        <f>ROUND(E52*U52,2)</f>
        <v>0</v>
      </c>
      <c r="W52" s="233"/>
      <c r="X52" s="233" t="s">
        <v>120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135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3" t="s">
        <v>152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153</v>
      </c>
      <c r="D54" s="234"/>
      <c r="E54" s="235">
        <v>0.36480000000000001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5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4" t="s">
        <v>125</v>
      </c>
      <c r="D55" s="236"/>
      <c r="E55" s="237">
        <v>0.36480000000000001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1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51">
        <v>10</v>
      </c>
      <c r="B56" s="252" t="s">
        <v>157</v>
      </c>
      <c r="C56" s="262" t="s">
        <v>158</v>
      </c>
      <c r="D56" s="253" t="s">
        <v>118</v>
      </c>
      <c r="E56" s="254">
        <v>0.03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21</v>
      </c>
      <c r="M56" s="256">
        <f>G56*(1+L56/100)</f>
        <v>0</v>
      </c>
      <c r="N56" s="256">
        <v>0</v>
      </c>
      <c r="O56" s="256">
        <f>ROUND(E56*N56,2)</f>
        <v>0</v>
      </c>
      <c r="P56" s="256">
        <v>0</v>
      </c>
      <c r="Q56" s="256">
        <f>ROUND(E56*P56,2)</f>
        <v>0</v>
      </c>
      <c r="R56" s="256"/>
      <c r="S56" s="256" t="s">
        <v>119</v>
      </c>
      <c r="T56" s="257" t="s">
        <v>119</v>
      </c>
      <c r="U56" s="233">
        <v>0.20200000000000001</v>
      </c>
      <c r="V56" s="233">
        <f>ROUND(E56*U56,2)</f>
        <v>0.01</v>
      </c>
      <c r="W56" s="233"/>
      <c r="X56" s="233" t="s">
        <v>120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135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6" t="s">
        <v>159</v>
      </c>
      <c r="D57" s="259"/>
      <c r="E57" s="259"/>
      <c r="F57" s="259"/>
      <c r="G57" s="259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147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160</v>
      </c>
      <c r="D58" s="234"/>
      <c r="E58" s="235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161</v>
      </c>
      <c r="D59" s="234"/>
      <c r="E59" s="235">
        <v>0.03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4" t="s">
        <v>125</v>
      </c>
      <c r="D60" s="236"/>
      <c r="E60" s="237">
        <v>0.03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123</v>
      </c>
      <c r="AH60" s="214">
        <v>1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51">
        <v>11</v>
      </c>
      <c r="B61" s="252" t="s">
        <v>162</v>
      </c>
      <c r="C61" s="262" t="s">
        <v>163</v>
      </c>
      <c r="D61" s="253" t="s">
        <v>164</v>
      </c>
      <c r="E61" s="254">
        <v>5.9400000000000001E-2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6">
        <v>1</v>
      </c>
      <c r="O61" s="256">
        <f>ROUND(E61*N61,2)</f>
        <v>0.06</v>
      </c>
      <c r="P61" s="256">
        <v>0</v>
      </c>
      <c r="Q61" s="256">
        <f>ROUND(E61*P61,2)</f>
        <v>0</v>
      </c>
      <c r="R61" s="256" t="s">
        <v>165</v>
      </c>
      <c r="S61" s="256" t="s">
        <v>119</v>
      </c>
      <c r="T61" s="257" t="s">
        <v>119</v>
      </c>
      <c r="U61" s="233">
        <v>0</v>
      </c>
      <c r="V61" s="233">
        <f>ROUND(E61*U61,2)</f>
        <v>0</v>
      </c>
      <c r="W61" s="233"/>
      <c r="X61" s="233" t="s">
        <v>166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167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7" t="s">
        <v>168</v>
      </c>
      <c r="D62" s="240"/>
      <c r="E62" s="241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8" t="s">
        <v>169</v>
      </c>
      <c r="D63" s="240"/>
      <c r="E63" s="241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2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8" t="s">
        <v>170</v>
      </c>
      <c r="D64" s="240"/>
      <c r="E64" s="241">
        <v>0.03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2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9" t="s">
        <v>171</v>
      </c>
      <c r="D65" s="242"/>
      <c r="E65" s="243">
        <v>0.03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3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7" t="s">
        <v>172</v>
      </c>
      <c r="D66" s="240"/>
      <c r="E66" s="241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3" t="s">
        <v>173</v>
      </c>
      <c r="D67" s="234"/>
      <c r="E67" s="235">
        <v>5.3999999999999999E-2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123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4" t="s">
        <v>125</v>
      </c>
      <c r="D68" s="236"/>
      <c r="E68" s="237">
        <v>5.3999999999999999E-2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1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5" t="s">
        <v>174</v>
      </c>
      <c r="D69" s="238"/>
      <c r="E69" s="239">
        <v>5.4000000000000003E-3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4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51">
        <v>12</v>
      </c>
      <c r="B70" s="252" t="s">
        <v>175</v>
      </c>
      <c r="C70" s="262" t="s">
        <v>176</v>
      </c>
      <c r="D70" s="253" t="s">
        <v>177</v>
      </c>
      <c r="E70" s="254">
        <v>1.1519999999999999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21</v>
      </c>
      <c r="M70" s="256">
        <f>G70*(1+L70/100)</f>
        <v>0</v>
      </c>
      <c r="N70" s="256">
        <v>0</v>
      </c>
      <c r="O70" s="256">
        <f>ROUND(E70*N70,2)</f>
        <v>0</v>
      </c>
      <c r="P70" s="256">
        <v>0</v>
      </c>
      <c r="Q70" s="256">
        <f>ROUND(E70*P70,2)</f>
        <v>0</v>
      </c>
      <c r="R70" s="256"/>
      <c r="S70" s="256" t="s">
        <v>119</v>
      </c>
      <c r="T70" s="257" t="s">
        <v>119</v>
      </c>
      <c r="U70" s="233">
        <v>1.7999999999999999E-2</v>
      </c>
      <c r="V70" s="233">
        <f>ROUND(E70*U70,2)</f>
        <v>0.02</v>
      </c>
      <c r="W70" s="233"/>
      <c r="X70" s="233" t="s">
        <v>120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121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3" t="s">
        <v>122</v>
      </c>
      <c r="D71" s="234"/>
      <c r="E71" s="235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3" t="s">
        <v>178</v>
      </c>
      <c r="D72" s="234"/>
      <c r="E72" s="235">
        <v>0.96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4" t="s">
        <v>125</v>
      </c>
      <c r="D73" s="236"/>
      <c r="E73" s="237">
        <v>0.96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1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5" t="s">
        <v>126</v>
      </c>
      <c r="D74" s="238"/>
      <c r="E74" s="239">
        <v>0.192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4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51">
        <v>13</v>
      </c>
      <c r="B75" s="252" t="s">
        <v>179</v>
      </c>
      <c r="C75" s="262" t="s">
        <v>180</v>
      </c>
      <c r="D75" s="253" t="s">
        <v>177</v>
      </c>
      <c r="E75" s="254">
        <v>1.1519999999999999</v>
      </c>
      <c r="F75" s="255"/>
      <c r="G75" s="256">
        <f>ROUND(E75*F75,2)</f>
        <v>0</v>
      </c>
      <c r="H75" s="255"/>
      <c r="I75" s="256">
        <f>ROUND(E75*H75,2)</f>
        <v>0</v>
      </c>
      <c r="J75" s="255"/>
      <c r="K75" s="256">
        <f>ROUND(E75*J75,2)</f>
        <v>0</v>
      </c>
      <c r="L75" s="256">
        <v>21</v>
      </c>
      <c r="M75" s="256">
        <f>G75*(1+L75/100)</f>
        <v>0</v>
      </c>
      <c r="N75" s="256">
        <v>0</v>
      </c>
      <c r="O75" s="256">
        <f>ROUND(E75*N75,2)</f>
        <v>0</v>
      </c>
      <c r="P75" s="256">
        <v>0</v>
      </c>
      <c r="Q75" s="256">
        <f>ROUND(E75*P75,2)</f>
        <v>0</v>
      </c>
      <c r="R75" s="256"/>
      <c r="S75" s="256" t="s">
        <v>119</v>
      </c>
      <c r="T75" s="257" t="s">
        <v>119</v>
      </c>
      <c r="U75" s="233">
        <v>0.13</v>
      </c>
      <c r="V75" s="233">
        <f>ROUND(E75*U75,2)</f>
        <v>0.15</v>
      </c>
      <c r="W75" s="233"/>
      <c r="X75" s="233" t="s">
        <v>120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121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3" t="s">
        <v>122</v>
      </c>
      <c r="D76" s="234"/>
      <c r="E76" s="235"/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123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3" t="s">
        <v>178</v>
      </c>
      <c r="D77" s="234"/>
      <c r="E77" s="235">
        <v>0.96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4" t="s">
        <v>125</v>
      </c>
      <c r="D78" s="236"/>
      <c r="E78" s="237">
        <v>0.96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1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5" t="s">
        <v>126</v>
      </c>
      <c r="D79" s="238"/>
      <c r="E79" s="239">
        <v>0.192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4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51">
        <v>14</v>
      </c>
      <c r="B80" s="252" t="s">
        <v>181</v>
      </c>
      <c r="C80" s="262" t="s">
        <v>182</v>
      </c>
      <c r="D80" s="253" t="s">
        <v>177</v>
      </c>
      <c r="E80" s="254">
        <v>1.1519999999999999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21</v>
      </c>
      <c r="M80" s="256">
        <f>G80*(1+L80/100)</f>
        <v>0</v>
      </c>
      <c r="N80" s="256">
        <v>0</v>
      </c>
      <c r="O80" s="256">
        <f>ROUND(E80*N80,2)</f>
        <v>0</v>
      </c>
      <c r="P80" s="256">
        <v>0</v>
      </c>
      <c r="Q80" s="256">
        <f>ROUND(E80*P80,2)</f>
        <v>0</v>
      </c>
      <c r="R80" s="256"/>
      <c r="S80" s="256" t="s">
        <v>119</v>
      </c>
      <c r="T80" s="257" t="s">
        <v>119</v>
      </c>
      <c r="U80" s="233">
        <v>0.09</v>
      </c>
      <c r="V80" s="233">
        <f>ROUND(E80*U80,2)</f>
        <v>0.1</v>
      </c>
      <c r="W80" s="233"/>
      <c r="X80" s="233" t="s">
        <v>120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121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3" t="s">
        <v>183</v>
      </c>
      <c r="D81" s="234"/>
      <c r="E81" s="235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3" t="s">
        <v>184</v>
      </c>
      <c r="D82" s="234"/>
      <c r="E82" s="235">
        <v>1.1519999999999999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5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4" t="s">
        <v>125</v>
      </c>
      <c r="D83" s="236"/>
      <c r="E83" s="237">
        <v>1.1519999999999999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1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51">
        <v>15</v>
      </c>
      <c r="B84" s="252" t="s">
        <v>185</v>
      </c>
      <c r="C84" s="262" t="s">
        <v>186</v>
      </c>
      <c r="D84" s="253" t="s">
        <v>177</v>
      </c>
      <c r="E84" s="254">
        <v>1.1519999999999999</v>
      </c>
      <c r="F84" s="255"/>
      <c r="G84" s="256">
        <f>ROUND(E84*F84,2)</f>
        <v>0</v>
      </c>
      <c r="H84" s="255"/>
      <c r="I84" s="256">
        <f>ROUND(E84*H84,2)</f>
        <v>0</v>
      </c>
      <c r="J84" s="255"/>
      <c r="K84" s="256">
        <f>ROUND(E84*J84,2)</f>
        <v>0</v>
      </c>
      <c r="L84" s="256">
        <v>21</v>
      </c>
      <c r="M84" s="256">
        <f>G84*(1+L84/100)</f>
        <v>0</v>
      </c>
      <c r="N84" s="256">
        <v>0</v>
      </c>
      <c r="O84" s="256">
        <f>ROUND(E84*N84,2)</f>
        <v>0</v>
      </c>
      <c r="P84" s="256">
        <v>0</v>
      </c>
      <c r="Q84" s="256">
        <f>ROUND(E84*P84,2)</f>
        <v>0</v>
      </c>
      <c r="R84" s="256"/>
      <c r="S84" s="256" t="s">
        <v>119</v>
      </c>
      <c r="T84" s="257" t="s">
        <v>119</v>
      </c>
      <c r="U84" s="233">
        <v>0</v>
      </c>
      <c r="V84" s="233">
        <f>ROUND(E84*U84,2)</f>
        <v>0</v>
      </c>
      <c r="W84" s="233"/>
      <c r="X84" s="233" t="s">
        <v>120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121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183</v>
      </c>
      <c r="D85" s="234"/>
      <c r="E85" s="235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3" t="s">
        <v>184</v>
      </c>
      <c r="D86" s="234"/>
      <c r="E86" s="235">
        <v>1.1519999999999999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5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4" t="s">
        <v>125</v>
      </c>
      <c r="D87" s="236"/>
      <c r="E87" s="237">
        <v>1.1519999999999999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1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16</v>
      </c>
      <c r="B88" s="252" t="s">
        <v>187</v>
      </c>
      <c r="C88" s="262" t="s">
        <v>188</v>
      </c>
      <c r="D88" s="253" t="s">
        <v>177</v>
      </c>
      <c r="E88" s="254">
        <v>1.1519999999999999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0.06</v>
      </c>
      <c r="V88" s="233">
        <f>ROUND(E88*U88,2)</f>
        <v>7.0000000000000007E-2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183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184</v>
      </c>
      <c r="D90" s="234"/>
      <c r="E90" s="235">
        <v>1.1519999999999999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5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4" t="s">
        <v>125</v>
      </c>
      <c r="D91" s="236"/>
      <c r="E91" s="237">
        <v>1.1519999999999999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1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51">
        <v>17</v>
      </c>
      <c r="B92" s="252" t="s">
        <v>189</v>
      </c>
      <c r="C92" s="262" t="s">
        <v>190</v>
      </c>
      <c r="D92" s="253" t="s">
        <v>191</v>
      </c>
      <c r="E92" s="254">
        <v>3.456E-2</v>
      </c>
      <c r="F92" s="255"/>
      <c r="G92" s="256">
        <f>ROUND(E92*F92,2)</f>
        <v>0</v>
      </c>
      <c r="H92" s="255"/>
      <c r="I92" s="256">
        <f>ROUND(E92*H92,2)</f>
        <v>0</v>
      </c>
      <c r="J92" s="255"/>
      <c r="K92" s="256">
        <f>ROUND(E92*J92,2)</f>
        <v>0</v>
      </c>
      <c r="L92" s="256">
        <v>21</v>
      </c>
      <c r="M92" s="256">
        <f>G92*(1+L92/100)</f>
        <v>0</v>
      </c>
      <c r="N92" s="256">
        <v>1E-3</v>
      </c>
      <c r="O92" s="256">
        <f>ROUND(E92*N92,2)</f>
        <v>0</v>
      </c>
      <c r="P92" s="256">
        <v>0</v>
      </c>
      <c r="Q92" s="256">
        <f>ROUND(E92*P92,2)</f>
        <v>0</v>
      </c>
      <c r="R92" s="256" t="s">
        <v>165</v>
      </c>
      <c r="S92" s="256" t="s">
        <v>119</v>
      </c>
      <c r="T92" s="257" t="s">
        <v>119</v>
      </c>
      <c r="U92" s="233">
        <v>0</v>
      </c>
      <c r="V92" s="233">
        <f>ROUND(E92*U92,2)</f>
        <v>0</v>
      </c>
      <c r="W92" s="233"/>
      <c r="X92" s="233" t="s">
        <v>166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167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192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193</v>
      </c>
      <c r="D94" s="234"/>
      <c r="E94" s="235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194</v>
      </c>
      <c r="D95" s="234"/>
      <c r="E95" s="235">
        <v>3.456E-2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5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4" t="s">
        <v>125</v>
      </c>
      <c r="D96" s="236"/>
      <c r="E96" s="237">
        <v>3.456E-2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123</v>
      </c>
      <c r="AH96" s="214">
        <v>1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51">
        <v>18</v>
      </c>
      <c r="B97" s="252" t="s">
        <v>195</v>
      </c>
      <c r="C97" s="262" t="s">
        <v>196</v>
      </c>
      <c r="D97" s="253" t="s">
        <v>177</v>
      </c>
      <c r="E97" s="254">
        <v>1.1519999999999999</v>
      </c>
      <c r="F97" s="255"/>
      <c r="G97" s="256">
        <f>ROUND(E97*F97,2)</f>
        <v>0</v>
      </c>
      <c r="H97" s="255"/>
      <c r="I97" s="256">
        <f>ROUND(E97*H97,2)</f>
        <v>0</v>
      </c>
      <c r="J97" s="255"/>
      <c r="K97" s="256">
        <f>ROUND(E97*J97,2)</f>
        <v>0</v>
      </c>
      <c r="L97" s="256">
        <v>21</v>
      </c>
      <c r="M97" s="256">
        <f>G97*(1+L97/100)</f>
        <v>0</v>
      </c>
      <c r="N97" s="256">
        <v>0</v>
      </c>
      <c r="O97" s="256">
        <f>ROUND(E97*N97,2)</f>
        <v>0</v>
      </c>
      <c r="P97" s="256">
        <v>0</v>
      </c>
      <c r="Q97" s="256">
        <f>ROUND(E97*P97,2)</f>
        <v>0</v>
      </c>
      <c r="R97" s="256"/>
      <c r="S97" s="256" t="s">
        <v>119</v>
      </c>
      <c r="T97" s="257" t="s">
        <v>119</v>
      </c>
      <c r="U97" s="233">
        <v>1.0999999999999999E-2</v>
      </c>
      <c r="V97" s="233">
        <f>ROUND(E97*U97,2)</f>
        <v>0.01</v>
      </c>
      <c r="W97" s="233"/>
      <c r="X97" s="233" t="s">
        <v>120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121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183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184</v>
      </c>
      <c r="D99" s="234"/>
      <c r="E99" s="235">
        <v>1.1519999999999999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5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4" t="s">
        <v>125</v>
      </c>
      <c r="D100" s="236"/>
      <c r="E100" s="237">
        <v>1.1519999999999999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51">
        <v>19</v>
      </c>
      <c r="B101" s="252" t="s">
        <v>197</v>
      </c>
      <c r="C101" s="262" t="s">
        <v>198</v>
      </c>
      <c r="D101" s="253" t="s">
        <v>118</v>
      </c>
      <c r="E101" s="254">
        <v>1.728E-2</v>
      </c>
      <c r="F101" s="255"/>
      <c r="G101" s="256">
        <f>ROUND(E101*F101,2)</f>
        <v>0</v>
      </c>
      <c r="H101" s="255"/>
      <c r="I101" s="256">
        <f>ROUND(E101*H101,2)</f>
        <v>0</v>
      </c>
      <c r="J101" s="255"/>
      <c r="K101" s="256">
        <f>ROUND(E101*J101,2)</f>
        <v>0</v>
      </c>
      <c r="L101" s="256">
        <v>21</v>
      </c>
      <c r="M101" s="256">
        <f>G101*(1+L101/100)</f>
        <v>0</v>
      </c>
      <c r="N101" s="256">
        <v>0</v>
      </c>
      <c r="O101" s="256">
        <f>ROUND(E101*N101,2)</f>
        <v>0</v>
      </c>
      <c r="P101" s="256">
        <v>0</v>
      </c>
      <c r="Q101" s="256">
        <f>ROUND(E101*P101,2)</f>
        <v>0</v>
      </c>
      <c r="R101" s="256"/>
      <c r="S101" s="256" t="s">
        <v>119</v>
      </c>
      <c r="T101" s="257" t="s">
        <v>119</v>
      </c>
      <c r="U101" s="233">
        <v>0.26</v>
      </c>
      <c r="V101" s="233">
        <f>ROUND(E101*U101,2)</f>
        <v>0</v>
      </c>
      <c r="W101" s="233"/>
      <c r="X101" s="233" t="s">
        <v>120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121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3" t="s">
        <v>183</v>
      </c>
      <c r="D102" s="234"/>
      <c r="E102" s="235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123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199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200</v>
      </c>
      <c r="D104" s="234"/>
      <c r="E104" s="235">
        <v>1.728E-2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125</v>
      </c>
      <c r="D105" s="236"/>
      <c r="E105" s="237">
        <v>1.728E-2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20</v>
      </c>
      <c r="B106" s="252" t="s">
        <v>201</v>
      </c>
      <c r="C106" s="262" t="s">
        <v>202</v>
      </c>
      <c r="D106" s="253" t="s">
        <v>118</v>
      </c>
      <c r="E106" s="254">
        <v>2.3E-3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119</v>
      </c>
      <c r="T106" s="257" t="s">
        <v>119</v>
      </c>
      <c r="U106" s="233">
        <v>4.9870000000000001</v>
      </c>
      <c r="V106" s="233">
        <f>ROUND(E106*U106,2)</f>
        <v>0.01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183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203</v>
      </c>
      <c r="D108" s="234"/>
      <c r="E108" s="235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3" t="s">
        <v>204</v>
      </c>
      <c r="D109" s="234"/>
      <c r="E109" s="235">
        <v>2.3E-3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5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4" t="s">
        <v>125</v>
      </c>
      <c r="D110" s="236"/>
      <c r="E110" s="237">
        <v>2.3E-3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123</v>
      </c>
      <c r="AH110" s="214">
        <v>1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45" t="s">
        <v>114</v>
      </c>
      <c r="B111" s="246" t="s">
        <v>73</v>
      </c>
      <c r="C111" s="261" t="s">
        <v>74</v>
      </c>
      <c r="D111" s="247"/>
      <c r="E111" s="248"/>
      <c r="F111" s="249"/>
      <c r="G111" s="249">
        <f>SUMIF(AG112:AG126,"&lt;&gt;NOR",G112:G126)</f>
        <v>0</v>
      </c>
      <c r="H111" s="249"/>
      <c r="I111" s="249">
        <f>SUM(I112:I126)</f>
        <v>0</v>
      </c>
      <c r="J111" s="249"/>
      <c r="K111" s="249">
        <f>SUM(K112:K126)</f>
        <v>0</v>
      </c>
      <c r="L111" s="249"/>
      <c r="M111" s="249">
        <f>SUM(M112:M126)</f>
        <v>0</v>
      </c>
      <c r="N111" s="249"/>
      <c r="O111" s="249">
        <f>SUM(O112:O126)</f>
        <v>0.77</v>
      </c>
      <c r="P111" s="249"/>
      <c r="Q111" s="249">
        <f>SUM(Q112:Q126)</f>
        <v>0</v>
      </c>
      <c r="R111" s="249"/>
      <c r="S111" s="249"/>
      <c r="T111" s="250"/>
      <c r="U111" s="244"/>
      <c r="V111" s="244">
        <f>SUM(V112:V126)</f>
        <v>1.6300000000000001</v>
      </c>
      <c r="W111" s="244"/>
      <c r="X111" s="244"/>
      <c r="AG111" t="s">
        <v>115</v>
      </c>
    </row>
    <row r="112" spans="1:60" outlineLevel="1" x14ac:dyDescent="0.2">
      <c r="A112" s="251">
        <v>21</v>
      </c>
      <c r="B112" s="252" t="s">
        <v>205</v>
      </c>
      <c r="C112" s="262" t="s">
        <v>206</v>
      </c>
      <c r="D112" s="253" t="s">
        <v>207</v>
      </c>
      <c r="E112" s="254">
        <v>2</v>
      </c>
      <c r="F112" s="255"/>
      <c r="G112" s="256">
        <f>ROUND(E112*F112,2)</f>
        <v>0</v>
      </c>
      <c r="H112" s="255"/>
      <c r="I112" s="256">
        <f>ROUND(E112*H112,2)</f>
        <v>0</v>
      </c>
      <c r="J112" s="255"/>
      <c r="K112" s="256">
        <f>ROUND(E112*J112,2)</f>
        <v>0</v>
      </c>
      <c r="L112" s="256">
        <v>21</v>
      </c>
      <c r="M112" s="256">
        <f>G112*(1+L112/100)</f>
        <v>0</v>
      </c>
      <c r="N112" s="256">
        <v>1.6299999999999999E-3</v>
      </c>
      <c r="O112" s="256">
        <f>ROUND(E112*N112,2)</f>
        <v>0</v>
      </c>
      <c r="P112" s="256">
        <v>0</v>
      </c>
      <c r="Q112" s="256">
        <f>ROUND(E112*P112,2)</f>
        <v>0</v>
      </c>
      <c r="R112" s="256"/>
      <c r="S112" s="256" t="s">
        <v>119</v>
      </c>
      <c r="T112" s="257" t="s">
        <v>119</v>
      </c>
      <c r="U112" s="233">
        <v>0.4</v>
      </c>
      <c r="V112" s="233">
        <f>ROUND(E112*U112,2)</f>
        <v>0.8</v>
      </c>
      <c r="W112" s="233"/>
      <c r="X112" s="233" t="s">
        <v>120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135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208</v>
      </c>
      <c r="D113" s="234"/>
      <c r="E113" s="235">
        <v>2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22</v>
      </c>
      <c r="B114" s="252" t="s">
        <v>209</v>
      </c>
      <c r="C114" s="262" t="s">
        <v>210</v>
      </c>
      <c r="D114" s="253" t="s">
        <v>118</v>
      </c>
      <c r="E114" s="254">
        <v>0.29699999999999999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2.5249999999999999</v>
      </c>
      <c r="O114" s="256">
        <f>ROUND(E114*N114,2)</f>
        <v>0.75</v>
      </c>
      <c r="P114" s="256">
        <v>0</v>
      </c>
      <c r="Q114" s="256">
        <f>ROUND(E114*P114,2)</f>
        <v>0</v>
      </c>
      <c r="R114" s="256"/>
      <c r="S114" s="256" t="s">
        <v>119</v>
      </c>
      <c r="T114" s="257" t="s">
        <v>119</v>
      </c>
      <c r="U114" s="233">
        <v>0.47699999999999998</v>
      </c>
      <c r="V114" s="233">
        <f>ROUND(E114*U114,2)</f>
        <v>0.14000000000000001</v>
      </c>
      <c r="W114" s="233"/>
      <c r="X114" s="233" t="s">
        <v>120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135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6" t="s">
        <v>211</v>
      </c>
      <c r="D115" s="259"/>
      <c r="E115" s="259"/>
      <c r="F115" s="259"/>
      <c r="G115" s="259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147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212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213</v>
      </c>
      <c r="D117" s="234"/>
      <c r="E117" s="235">
        <v>0.27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125</v>
      </c>
      <c r="D118" s="236"/>
      <c r="E118" s="237">
        <v>0.27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5" t="s">
        <v>214</v>
      </c>
      <c r="D119" s="238"/>
      <c r="E119" s="239">
        <v>2.7E-2</v>
      </c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123</v>
      </c>
      <c r="AH119" s="214">
        <v>4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51">
        <v>23</v>
      </c>
      <c r="B120" s="252" t="s">
        <v>215</v>
      </c>
      <c r="C120" s="262" t="s">
        <v>216</v>
      </c>
      <c r="D120" s="253" t="s">
        <v>177</v>
      </c>
      <c r="E120" s="254">
        <v>0.50600000000000001</v>
      </c>
      <c r="F120" s="255"/>
      <c r="G120" s="256">
        <f>ROUND(E120*F120,2)</f>
        <v>0</v>
      </c>
      <c r="H120" s="255"/>
      <c r="I120" s="256">
        <f>ROUND(E120*H120,2)</f>
        <v>0</v>
      </c>
      <c r="J120" s="255"/>
      <c r="K120" s="256">
        <f>ROUND(E120*J120,2)</f>
        <v>0</v>
      </c>
      <c r="L120" s="256">
        <v>21</v>
      </c>
      <c r="M120" s="256">
        <f>G120*(1+L120/100)</f>
        <v>0</v>
      </c>
      <c r="N120" s="256">
        <v>3.9199999999999999E-2</v>
      </c>
      <c r="O120" s="256">
        <f>ROUND(E120*N120,2)</f>
        <v>0.02</v>
      </c>
      <c r="P120" s="256">
        <v>0</v>
      </c>
      <c r="Q120" s="256">
        <f>ROUND(E120*P120,2)</f>
        <v>0</v>
      </c>
      <c r="R120" s="256"/>
      <c r="S120" s="256" t="s">
        <v>119</v>
      </c>
      <c r="T120" s="257" t="s">
        <v>119</v>
      </c>
      <c r="U120" s="233">
        <v>1.05</v>
      </c>
      <c r="V120" s="233">
        <f>ROUND(E120*U120,2)</f>
        <v>0.53</v>
      </c>
      <c r="W120" s="233"/>
      <c r="X120" s="233" t="s">
        <v>120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135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212</v>
      </c>
      <c r="D121" s="234"/>
      <c r="E121" s="235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3" t="s">
        <v>217</v>
      </c>
      <c r="D122" s="234"/>
      <c r="E122" s="235">
        <v>0.50600000000000001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24</v>
      </c>
      <c r="B123" s="252" t="s">
        <v>218</v>
      </c>
      <c r="C123" s="262" t="s">
        <v>219</v>
      </c>
      <c r="D123" s="253" t="s">
        <v>177</v>
      </c>
      <c r="E123" s="254">
        <v>0.50600000000000001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0</v>
      </c>
      <c r="O123" s="256">
        <f>ROUND(E123*N123,2)</f>
        <v>0</v>
      </c>
      <c r="P123" s="256">
        <v>0</v>
      </c>
      <c r="Q123" s="256">
        <f>ROUND(E123*P123,2)</f>
        <v>0</v>
      </c>
      <c r="R123" s="256"/>
      <c r="S123" s="256" t="s">
        <v>119</v>
      </c>
      <c r="T123" s="257" t="s">
        <v>119</v>
      </c>
      <c r="U123" s="233">
        <v>0.32</v>
      </c>
      <c r="V123" s="233">
        <f>ROUND(E123*U123,2)</f>
        <v>0.16</v>
      </c>
      <c r="W123" s="233"/>
      <c r="X123" s="233" t="s">
        <v>120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135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6" t="s">
        <v>220</v>
      </c>
      <c r="D124" s="259"/>
      <c r="E124" s="259"/>
      <c r="F124" s="259"/>
      <c r="G124" s="259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147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221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222</v>
      </c>
      <c r="D126" s="234"/>
      <c r="E126" s="235">
        <v>0.50600000000000001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45" t="s">
        <v>114</v>
      </c>
      <c r="B127" s="246" t="s">
        <v>75</v>
      </c>
      <c r="C127" s="261" t="s">
        <v>76</v>
      </c>
      <c r="D127" s="247"/>
      <c r="E127" s="248"/>
      <c r="F127" s="249"/>
      <c r="G127" s="249">
        <f>SUMIF(AG128:AG141,"&lt;&gt;NOR",G128:G141)</f>
        <v>0</v>
      </c>
      <c r="H127" s="249"/>
      <c r="I127" s="249">
        <f>SUM(I128:I141)</f>
        <v>0</v>
      </c>
      <c r="J127" s="249"/>
      <c r="K127" s="249">
        <f>SUM(K128:K141)</f>
        <v>0</v>
      </c>
      <c r="L127" s="249"/>
      <c r="M127" s="249">
        <f>SUM(M128:M141)</f>
        <v>0</v>
      </c>
      <c r="N127" s="249"/>
      <c r="O127" s="249">
        <f>SUM(O128:O141)</f>
        <v>0.21</v>
      </c>
      <c r="P127" s="249"/>
      <c r="Q127" s="249">
        <f>SUM(Q128:Q141)</f>
        <v>0</v>
      </c>
      <c r="R127" s="249"/>
      <c r="S127" s="249"/>
      <c r="T127" s="250"/>
      <c r="U127" s="244"/>
      <c r="V127" s="244">
        <f>SUM(V128:V141)</f>
        <v>2.4899999999999998</v>
      </c>
      <c r="W127" s="244"/>
      <c r="X127" s="244"/>
      <c r="AG127" t="s">
        <v>115</v>
      </c>
    </row>
    <row r="128" spans="1:60" outlineLevel="1" x14ac:dyDescent="0.2">
      <c r="A128" s="251">
        <v>25</v>
      </c>
      <c r="B128" s="252" t="s">
        <v>223</v>
      </c>
      <c r="C128" s="262" t="s">
        <v>224</v>
      </c>
      <c r="D128" s="253" t="s">
        <v>177</v>
      </c>
      <c r="E128" s="254">
        <v>0.4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7.3899999999999993E-2</v>
      </c>
      <c r="O128" s="256">
        <f>ROUND(E128*N128,2)</f>
        <v>0.03</v>
      </c>
      <c r="P128" s="256">
        <v>0</v>
      </c>
      <c r="Q128" s="256">
        <f>ROUND(E128*P128,2)</f>
        <v>0</v>
      </c>
      <c r="R128" s="256"/>
      <c r="S128" s="256" t="s">
        <v>119</v>
      </c>
      <c r="T128" s="257" t="s">
        <v>119</v>
      </c>
      <c r="U128" s="233">
        <v>0.45200000000000001</v>
      </c>
      <c r="V128" s="233">
        <f>ROUND(E128*U128,2)</f>
        <v>0.18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225</v>
      </c>
      <c r="D129" s="234"/>
      <c r="E129" s="235">
        <v>0.7</v>
      </c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226</v>
      </c>
      <c r="D130" s="234"/>
      <c r="E130" s="235">
        <v>-0.3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51">
        <v>26</v>
      </c>
      <c r="B131" s="252" t="s">
        <v>227</v>
      </c>
      <c r="C131" s="262" t="s">
        <v>228</v>
      </c>
      <c r="D131" s="253" t="s">
        <v>177</v>
      </c>
      <c r="E131" s="254">
        <v>0.44</v>
      </c>
      <c r="F131" s="255"/>
      <c r="G131" s="256">
        <f>ROUND(E131*F131,2)</f>
        <v>0</v>
      </c>
      <c r="H131" s="255"/>
      <c r="I131" s="256">
        <f>ROUND(E131*H131,2)</f>
        <v>0</v>
      </c>
      <c r="J131" s="255"/>
      <c r="K131" s="256">
        <f>ROUND(E131*J131,2)</f>
        <v>0</v>
      </c>
      <c r="L131" s="256">
        <v>21</v>
      </c>
      <c r="M131" s="256">
        <f>G131*(1+L131/100)</f>
        <v>0</v>
      </c>
      <c r="N131" s="256">
        <v>0.13100000000000001</v>
      </c>
      <c r="O131" s="256">
        <f>ROUND(E131*N131,2)</f>
        <v>0.06</v>
      </c>
      <c r="P131" s="256">
        <v>0</v>
      </c>
      <c r="Q131" s="256">
        <f>ROUND(E131*P131,2)</f>
        <v>0</v>
      </c>
      <c r="R131" s="256" t="s">
        <v>165</v>
      </c>
      <c r="S131" s="256" t="s">
        <v>119</v>
      </c>
      <c r="T131" s="257" t="s">
        <v>119</v>
      </c>
      <c r="U131" s="233">
        <v>0</v>
      </c>
      <c r="V131" s="233">
        <f>ROUND(E131*U131,2)</f>
        <v>0</v>
      </c>
      <c r="W131" s="233"/>
      <c r="X131" s="233" t="s">
        <v>166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167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3" t="s">
        <v>225</v>
      </c>
      <c r="D132" s="234"/>
      <c r="E132" s="235">
        <v>0.7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3" t="s">
        <v>226</v>
      </c>
      <c r="D133" s="234"/>
      <c r="E133" s="235">
        <v>-0.3</v>
      </c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123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4" t="s">
        <v>125</v>
      </c>
      <c r="D134" s="236"/>
      <c r="E134" s="237">
        <v>0.4</v>
      </c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>
        <v>1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5" t="s">
        <v>174</v>
      </c>
      <c r="D135" s="238"/>
      <c r="E135" s="239">
        <v>0.04</v>
      </c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4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51">
        <v>27</v>
      </c>
      <c r="B136" s="252" t="s">
        <v>229</v>
      </c>
      <c r="C136" s="262" t="s">
        <v>230</v>
      </c>
      <c r="D136" s="253" t="s">
        <v>177</v>
      </c>
      <c r="E136" s="254">
        <v>0.4</v>
      </c>
      <c r="F136" s="255"/>
      <c r="G136" s="256">
        <f>ROUND(E136*F136,2)</f>
        <v>0</v>
      </c>
      <c r="H136" s="255"/>
      <c r="I136" s="256">
        <f>ROUND(E136*H136,2)</f>
        <v>0</v>
      </c>
      <c r="J136" s="255"/>
      <c r="K136" s="256">
        <f>ROUND(E136*J136,2)</f>
        <v>0</v>
      </c>
      <c r="L136" s="256">
        <v>21</v>
      </c>
      <c r="M136" s="256">
        <f>G136*(1+L136/100)</f>
        <v>0</v>
      </c>
      <c r="N136" s="256">
        <v>0.30360999999999999</v>
      </c>
      <c r="O136" s="256">
        <f>ROUND(E136*N136,2)</f>
        <v>0.12</v>
      </c>
      <c r="P136" s="256">
        <v>0</v>
      </c>
      <c r="Q136" s="256">
        <f>ROUND(E136*P136,2)</f>
        <v>0</v>
      </c>
      <c r="R136" s="256"/>
      <c r="S136" s="256" t="s">
        <v>119</v>
      </c>
      <c r="T136" s="257" t="s">
        <v>119</v>
      </c>
      <c r="U136" s="233">
        <v>1.6E-2</v>
      </c>
      <c r="V136" s="233">
        <f>ROUND(E136*U136,2)</f>
        <v>0.01</v>
      </c>
      <c r="W136" s="233"/>
      <c r="X136" s="233" t="s">
        <v>120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121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3" t="s">
        <v>225</v>
      </c>
      <c r="D137" s="234"/>
      <c r="E137" s="235">
        <v>0.7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123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3" t="s">
        <v>226</v>
      </c>
      <c r="D138" s="234"/>
      <c r="E138" s="235">
        <v>-0.3</v>
      </c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51">
        <v>28</v>
      </c>
      <c r="B139" s="252" t="s">
        <v>231</v>
      </c>
      <c r="C139" s="262" t="s">
        <v>232</v>
      </c>
      <c r="D139" s="253" t="s">
        <v>233</v>
      </c>
      <c r="E139" s="254">
        <v>5.6</v>
      </c>
      <c r="F139" s="255"/>
      <c r="G139" s="256">
        <f>ROUND(E139*F139,2)</f>
        <v>0</v>
      </c>
      <c r="H139" s="255"/>
      <c r="I139" s="256">
        <f>ROUND(E139*H139,2)</f>
        <v>0</v>
      </c>
      <c r="J139" s="255"/>
      <c r="K139" s="256">
        <f>ROUND(E139*J139,2)</f>
        <v>0</v>
      </c>
      <c r="L139" s="256">
        <v>21</v>
      </c>
      <c r="M139" s="256">
        <f>G139*(1+L139/100)</f>
        <v>0</v>
      </c>
      <c r="N139" s="256">
        <v>3.3E-4</v>
      </c>
      <c r="O139" s="256">
        <f>ROUND(E139*N139,2)</f>
        <v>0</v>
      </c>
      <c r="P139" s="256">
        <v>0</v>
      </c>
      <c r="Q139" s="256">
        <f>ROUND(E139*P139,2)</f>
        <v>0</v>
      </c>
      <c r="R139" s="256"/>
      <c r="S139" s="256" t="s">
        <v>119</v>
      </c>
      <c r="T139" s="257" t="s">
        <v>119</v>
      </c>
      <c r="U139" s="233">
        <v>0.41</v>
      </c>
      <c r="V139" s="233">
        <f>ROUND(E139*U139,2)</f>
        <v>2.2999999999999998</v>
      </c>
      <c r="W139" s="233"/>
      <c r="X139" s="233" t="s">
        <v>120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121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3" t="s">
        <v>234</v>
      </c>
      <c r="D140" s="234"/>
      <c r="E140" s="235">
        <v>4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123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3" t="s">
        <v>235</v>
      </c>
      <c r="D141" s="234"/>
      <c r="E141" s="235">
        <v>1.6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123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x14ac:dyDescent="0.2">
      <c r="A142" s="245" t="s">
        <v>114</v>
      </c>
      <c r="B142" s="246" t="s">
        <v>77</v>
      </c>
      <c r="C142" s="261" t="s">
        <v>78</v>
      </c>
      <c r="D142" s="247"/>
      <c r="E142" s="248"/>
      <c r="F142" s="249"/>
      <c r="G142" s="249">
        <f>SUMIF(AG143:AG155,"&lt;&gt;NOR",G143:G155)</f>
        <v>0</v>
      </c>
      <c r="H142" s="249"/>
      <c r="I142" s="249">
        <f>SUM(I143:I155)</f>
        <v>0</v>
      </c>
      <c r="J142" s="249"/>
      <c r="K142" s="249">
        <f>SUM(K143:K155)</f>
        <v>0</v>
      </c>
      <c r="L142" s="249"/>
      <c r="M142" s="249">
        <f>SUM(M143:M155)</f>
        <v>0</v>
      </c>
      <c r="N142" s="249"/>
      <c r="O142" s="249">
        <f>SUM(O143:O155)</f>
        <v>1.3900000000000001</v>
      </c>
      <c r="P142" s="249"/>
      <c r="Q142" s="249">
        <f>SUM(Q143:Q155)</f>
        <v>0</v>
      </c>
      <c r="R142" s="249"/>
      <c r="S142" s="249"/>
      <c r="T142" s="250"/>
      <c r="U142" s="244"/>
      <c r="V142" s="244">
        <f>SUM(V143:V155)</f>
        <v>2.52</v>
      </c>
      <c r="W142" s="244"/>
      <c r="X142" s="244"/>
      <c r="AG142" t="s">
        <v>115</v>
      </c>
    </row>
    <row r="143" spans="1:60" ht="22.5" outlineLevel="1" x14ac:dyDescent="0.2">
      <c r="A143" s="251">
        <v>29</v>
      </c>
      <c r="B143" s="252" t="s">
        <v>236</v>
      </c>
      <c r="C143" s="262" t="s">
        <v>237</v>
      </c>
      <c r="D143" s="253" t="s">
        <v>233</v>
      </c>
      <c r="E143" s="254">
        <v>2.8</v>
      </c>
      <c r="F143" s="255"/>
      <c r="G143" s="256">
        <f>ROUND(E143*F143,2)</f>
        <v>0</v>
      </c>
      <c r="H143" s="255"/>
      <c r="I143" s="256">
        <f>ROUND(E143*H143,2)</f>
        <v>0</v>
      </c>
      <c r="J143" s="255"/>
      <c r="K143" s="256">
        <f>ROUND(E143*J143,2)</f>
        <v>0</v>
      </c>
      <c r="L143" s="256">
        <v>21</v>
      </c>
      <c r="M143" s="256">
        <f>G143*(1+L143/100)</f>
        <v>0</v>
      </c>
      <c r="N143" s="256">
        <v>0.24357999999999999</v>
      </c>
      <c r="O143" s="256">
        <f>ROUND(E143*N143,2)</f>
        <v>0.68</v>
      </c>
      <c r="P143" s="256">
        <v>0</v>
      </c>
      <c r="Q143" s="256">
        <f>ROUND(E143*P143,2)</f>
        <v>0</v>
      </c>
      <c r="R143" s="256"/>
      <c r="S143" s="256" t="s">
        <v>119</v>
      </c>
      <c r="T143" s="257" t="s">
        <v>119</v>
      </c>
      <c r="U143" s="233">
        <v>0.33704000000000001</v>
      </c>
      <c r="V143" s="233">
        <f>ROUND(E143*U143,2)</f>
        <v>0.94</v>
      </c>
      <c r="W143" s="233"/>
      <c r="X143" s="233" t="s">
        <v>120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121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3" t="s">
        <v>238</v>
      </c>
      <c r="D144" s="234"/>
      <c r="E144" s="235"/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123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3" t="s">
        <v>239</v>
      </c>
      <c r="D145" s="234"/>
      <c r="E145" s="235">
        <v>2.8</v>
      </c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123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51">
        <v>30</v>
      </c>
      <c r="B146" s="252" t="s">
        <v>240</v>
      </c>
      <c r="C146" s="262" t="s">
        <v>241</v>
      </c>
      <c r="D146" s="253" t="s">
        <v>118</v>
      </c>
      <c r="E146" s="254">
        <v>0.28000000000000003</v>
      </c>
      <c r="F146" s="255"/>
      <c r="G146" s="256">
        <f>ROUND(E146*F146,2)</f>
        <v>0</v>
      </c>
      <c r="H146" s="255"/>
      <c r="I146" s="256">
        <f>ROUND(E146*H146,2)</f>
        <v>0</v>
      </c>
      <c r="J146" s="255"/>
      <c r="K146" s="256">
        <f>ROUND(E146*J146,2)</f>
        <v>0</v>
      </c>
      <c r="L146" s="256">
        <v>21</v>
      </c>
      <c r="M146" s="256">
        <f>G146*(1+L146/100)</f>
        <v>0</v>
      </c>
      <c r="N146" s="256">
        <v>2.5249999999999999</v>
      </c>
      <c r="O146" s="256">
        <f>ROUND(E146*N146,2)</f>
        <v>0.71</v>
      </c>
      <c r="P146" s="256">
        <v>0</v>
      </c>
      <c r="Q146" s="256">
        <f>ROUND(E146*P146,2)</f>
        <v>0</v>
      </c>
      <c r="R146" s="256"/>
      <c r="S146" s="256" t="s">
        <v>119</v>
      </c>
      <c r="T146" s="257" t="s">
        <v>119</v>
      </c>
      <c r="U146" s="233">
        <v>1.4419999999999999</v>
      </c>
      <c r="V146" s="233">
        <f>ROUND(E146*U146,2)</f>
        <v>0.4</v>
      </c>
      <c r="W146" s="233"/>
      <c r="X146" s="233" t="s">
        <v>120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121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3" t="s">
        <v>242</v>
      </c>
      <c r="D147" s="234"/>
      <c r="E147" s="235"/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  <c r="P147" s="233"/>
      <c r="Q147" s="233"/>
      <c r="R147" s="233"/>
      <c r="S147" s="233"/>
      <c r="T147" s="233"/>
      <c r="U147" s="233"/>
      <c r="V147" s="233"/>
      <c r="W147" s="233"/>
      <c r="X147" s="23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123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243</v>
      </c>
      <c r="D148" s="234"/>
      <c r="E148" s="235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244</v>
      </c>
      <c r="D149" s="234"/>
      <c r="E149" s="235">
        <v>0.28000000000000003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51">
        <v>31</v>
      </c>
      <c r="B150" s="252" t="s">
        <v>245</v>
      </c>
      <c r="C150" s="262" t="s">
        <v>246</v>
      </c>
      <c r="D150" s="253" t="s">
        <v>177</v>
      </c>
      <c r="E150" s="254">
        <v>2.7</v>
      </c>
      <c r="F150" s="255"/>
      <c r="G150" s="256">
        <f>ROUND(E150*F150,2)</f>
        <v>0</v>
      </c>
      <c r="H150" s="255"/>
      <c r="I150" s="256">
        <f>ROUND(E150*H150,2)</f>
        <v>0</v>
      </c>
      <c r="J150" s="255"/>
      <c r="K150" s="256">
        <f>ROUND(E150*J150,2)</f>
        <v>0</v>
      </c>
      <c r="L150" s="256">
        <v>21</v>
      </c>
      <c r="M150" s="256">
        <f>G150*(1+L150/100)</f>
        <v>0</v>
      </c>
      <c r="N150" s="256">
        <v>0</v>
      </c>
      <c r="O150" s="256">
        <f>ROUND(E150*N150,2)</f>
        <v>0</v>
      </c>
      <c r="P150" s="256">
        <v>0</v>
      </c>
      <c r="Q150" s="256">
        <f>ROUND(E150*P150,2)</f>
        <v>0</v>
      </c>
      <c r="R150" s="256"/>
      <c r="S150" s="256" t="s">
        <v>119</v>
      </c>
      <c r="T150" s="257" t="s">
        <v>119</v>
      </c>
      <c r="U150" s="233">
        <v>0.125</v>
      </c>
      <c r="V150" s="233">
        <f>ROUND(E150*U150,2)</f>
        <v>0.34</v>
      </c>
      <c r="W150" s="233"/>
      <c r="X150" s="233" t="s">
        <v>120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121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3" t="s">
        <v>247</v>
      </c>
      <c r="D151" s="234"/>
      <c r="E151" s="235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33"/>
      <c r="V151" s="233"/>
      <c r="W151" s="233"/>
      <c r="X151" s="23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123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3" t="s">
        <v>248</v>
      </c>
      <c r="D152" s="234"/>
      <c r="E152" s="235">
        <v>2.7</v>
      </c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123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51">
        <v>32</v>
      </c>
      <c r="B153" s="252" t="s">
        <v>249</v>
      </c>
      <c r="C153" s="262" t="s">
        <v>250</v>
      </c>
      <c r="D153" s="253" t="s">
        <v>177</v>
      </c>
      <c r="E153" s="254">
        <v>2.7</v>
      </c>
      <c r="F153" s="255"/>
      <c r="G153" s="256">
        <f>ROUND(E153*F153,2)</f>
        <v>0</v>
      </c>
      <c r="H153" s="255"/>
      <c r="I153" s="256">
        <f>ROUND(E153*H153,2)</f>
        <v>0</v>
      </c>
      <c r="J153" s="255"/>
      <c r="K153" s="256">
        <f>ROUND(E153*J153,2)</f>
        <v>0</v>
      </c>
      <c r="L153" s="256">
        <v>21</v>
      </c>
      <c r="M153" s="256">
        <f>G153*(1+L153/100)</f>
        <v>0</v>
      </c>
      <c r="N153" s="256">
        <v>7.6000000000000004E-4</v>
      </c>
      <c r="O153" s="256">
        <f>ROUND(E153*N153,2)</f>
        <v>0</v>
      </c>
      <c r="P153" s="256">
        <v>0</v>
      </c>
      <c r="Q153" s="256">
        <f>ROUND(E153*P153,2)</f>
        <v>0</v>
      </c>
      <c r="R153" s="256"/>
      <c r="S153" s="256" t="s">
        <v>119</v>
      </c>
      <c r="T153" s="257" t="s">
        <v>119</v>
      </c>
      <c r="U153" s="233">
        <v>0.311</v>
      </c>
      <c r="V153" s="233">
        <f>ROUND(E153*U153,2)</f>
        <v>0.84</v>
      </c>
      <c r="W153" s="233"/>
      <c r="X153" s="233" t="s">
        <v>120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121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3" t="s">
        <v>247</v>
      </c>
      <c r="D154" s="234"/>
      <c r="E154" s="235"/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3"/>
      <c r="V154" s="233"/>
      <c r="W154" s="233"/>
      <c r="X154" s="23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123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3" t="s">
        <v>248</v>
      </c>
      <c r="D155" s="234"/>
      <c r="E155" s="235">
        <v>2.7</v>
      </c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  <c r="P155" s="233"/>
      <c r="Q155" s="233"/>
      <c r="R155" s="233"/>
      <c r="S155" s="233"/>
      <c r="T155" s="233"/>
      <c r="U155" s="233"/>
      <c r="V155" s="233"/>
      <c r="W155" s="233"/>
      <c r="X155" s="23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123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25.5" x14ac:dyDescent="0.2">
      <c r="A156" s="245" t="s">
        <v>114</v>
      </c>
      <c r="B156" s="246" t="s">
        <v>79</v>
      </c>
      <c r="C156" s="261" t="s">
        <v>80</v>
      </c>
      <c r="D156" s="247"/>
      <c r="E156" s="248"/>
      <c r="F156" s="249"/>
      <c r="G156" s="249">
        <f>SUMIF(AG157:AG159,"&lt;&gt;NOR",G157:G159)</f>
        <v>0</v>
      </c>
      <c r="H156" s="249"/>
      <c r="I156" s="249">
        <f>SUM(I157:I159)</f>
        <v>0</v>
      </c>
      <c r="J156" s="249"/>
      <c r="K156" s="249">
        <f>SUM(K157:K159)</f>
        <v>0</v>
      </c>
      <c r="L156" s="249"/>
      <c r="M156" s="249">
        <f>SUM(M157:M159)</f>
        <v>0</v>
      </c>
      <c r="N156" s="249"/>
      <c r="O156" s="249">
        <f>SUM(O157:O159)</f>
        <v>0</v>
      </c>
      <c r="P156" s="249"/>
      <c r="Q156" s="249">
        <f>SUM(Q157:Q159)</f>
        <v>0</v>
      </c>
      <c r="R156" s="249"/>
      <c r="S156" s="249"/>
      <c r="T156" s="250"/>
      <c r="U156" s="244"/>
      <c r="V156" s="244">
        <f>SUM(V157:V159)</f>
        <v>7.74</v>
      </c>
      <c r="W156" s="244"/>
      <c r="X156" s="244"/>
      <c r="AG156" t="s">
        <v>115</v>
      </c>
    </row>
    <row r="157" spans="1:60" outlineLevel="1" x14ac:dyDescent="0.2">
      <c r="A157" s="251">
        <v>33</v>
      </c>
      <c r="B157" s="252" t="s">
        <v>251</v>
      </c>
      <c r="C157" s="262" t="s">
        <v>252</v>
      </c>
      <c r="D157" s="253" t="s">
        <v>177</v>
      </c>
      <c r="E157" s="254">
        <v>55.65</v>
      </c>
      <c r="F157" s="255"/>
      <c r="G157" s="256">
        <f>ROUND(E157*F157,2)</f>
        <v>0</v>
      </c>
      <c r="H157" s="255"/>
      <c r="I157" s="256">
        <f>ROUND(E157*H157,2)</f>
        <v>0</v>
      </c>
      <c r="J157" s="255"/>
      <c r="K157" s="256">
        <f>ROUND(E157*J157,2)</f>
        <v>0</v>
      </c>
      <c r="L157" s="256">
        <v>21</v>
      </c>
      <c r="M157" s="256">
        <f>G157*(1+L157/100)</f>
        <v>0</v>
      </c>
      <c r="N157" s="256">
        <v>0</v>
      </c>
      <c r="O157" s="256">
        <f>ROUND(E157*N157,2)</f>
        <v>0</v>
      </c>
      <c r="P157" s="256">
        <v>0</v>
      </c>
      <c r="Q157" s="256">
        <f>ROUND(E157*P157,2)</f>
        <v>0</v>
      </c>
      <c r="R157" s="256"/>
      <c r="S157" s="256" t="s">
        <v>119</v>
      </c>
      <c r="T157" s="257" t="s">
        <v>119</v>
      </c>
      <c r="U157" s="233">
        <v>0.13900000000000001</v>
      </c>
      <c r="V157" s="233">
        <f>ROUND(E157*U157,2)</f>
        <v>7.74</v>
      </c>
      <c r="W157" s="233"/>
      <c r="X157" s="233" t="s">
        <v>120</v>
      </c>
      <c r="Y157" s="214"/>
      <c r="Z157" s="214"/>
      <c r="AA157" s="214"/>
      <c r="AB157" s="214"/>
      <c r="AC157" s="214"/>
      <c r="AD157" s="214"/>
      <c r="AE157" s="214"/>
      <c r="AF157" s="214"/>
      <c r="AG157" s="214" t="s">
        <v>121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31"/>
      <c r="B158" s="232"/>
      <c r="C158" s="266" t="s">
        <v>253</v>
      </c>
      <c r="D158" s="259"/>
      <c r="E158" s="259"/>
      <c r="F158" s="259"/>
      <c r="G158" s="259"/>
      <c r="H158" s="233"/>
      <c r="I158" s="233"/>
      <c r="J158" s="233"/>
      <c r="K158" s="233"/>
      <c r="L158" s="233"/>
      <c r="M158" s="233"/>
      <c r="N158" s="233"/>
      <c r="O158" s="233"/>
      <c r="P158" s="233"/>
      <c r="Q158" s="233"/>
      <c r="R158" s="233"/>
      <c r="S158" s="233"/>
      <c r="T158" s="233"/>
      <c r="U158" s="233"/>
      <c r="V158" s="233"/>
      <c r="W158" s="233"/>
      <c r="X158" s="23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147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58" t="str">
        <f>C158</f>
        <v>Položka je určena pro vyčištění ostatních objektů (např. kanálů, zásobníků, kůlen apod.) - vynesení zbytků stavebního rumu, kropení a 2 x zametení podlah, oprášení stěn a výplní otvorů.</v>
      </c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3" t="s">
        <v>254</v>
      </c>
      <c r="D159" s="234"/>
      <c r="E159" s="235">
        <v>55.65</v>
      </c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123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x14ac:dyDescent="0.2">
      <c r="A160" s="245" t="s">
        <v>114</v>
      </c>
      <c r="B160" s="246" t="s">
        <v>81</v>
      </c>
      <c r="C160" s="261" t="s">
        <v>82</v>
      </c>
      <c r="D160" s="247"/>
      <c r="E160" s="248"/>
      <c r="F160" s="249"/>
      <c r="G160" s="249">
        <f>SUMIF(AG161:AG161,"&lt;&gt;NOR",G161:G161)</f>
        <v>0</v>
      </c>
      <c r="H160" s="249"/>
      <c r="I160" s="249">
        <f>SUM(I161:I161)</f>
        <v>0</v>
      </c>
      <c r="J160" s="249"/>
      <c r="K160" s="249">
        <f>SUM(K161:K161)</f>
        <v>0</v>
      </c>
      <c r="L160" s="249"/>
      <c r="M160" s="249">
        <f>SUM(M161:M161)</f>
        <v>0</v>
      </c>
      <c r="N160" s="249"/>
      <c r="O160" s="249">
        <f>SUM(O161:O161)</f>
        <v>0</v>
      </c>
      <c r="P160" s="249"/>
      <c r="Q160" s="249">
        <f>SUM(Q161:Q161)</f>
        <v>0</v>
      </c>
      <c r="R160" s="249"/>
      <c r="S160" s="249"/>
      <c r="T160" s="250"/>
      <c r="U160" s="244"/>
      <c r="V160" s="244">
        <f>SUM(V161:V161)</f>
        <v>0.95</v>
      </c>
      <c r="W160" s="244"/>
      <c r="X160" s="244"/>
      <c r="AG160" t="s">
        <v>115</v>
      </c>
    </row>
    <row r="161" spans="1:60" outlineLevel="1" x14ac:dyDescent="0.2">
      <c r="A161" s="251">
        <v>34</v>
      </c>
      <c r="B161" s="252" t="s">
        <v>255</v>
      </c>
      <c r="C161" s="262" t="s">
        <v>256</v>
      </c>
      <c r="D161" s="253" t="s">
        <v>164</v>
      </c>
      <c r="E161" s="254">
        <v>2.4340199999999999</v>
      </c>
      <c r="F161" s="255"/>
      <c r="G161" s="256">
        <f>ROUND(E161*F161,2)</f>
        <v>0</v>
      </c>
      <c r="H161" s="255"/>
      <c r="I161" s="256">
        <f>ROUND(E161*H161,2)</f>
        <v>0</v>
      </c>
      <c r="J161" s="255"/>
      <c r="K161" s="256">
        <f>ROUND(E161*J161,2)</f>
        <v>0</v>
      </c>
      <c r="L161" s="256">
        <v>21</v>
      </c>
      <c r="M161" s="256">
        <f>G161*(1+L161/100)</f>
        <v>0</v>
      </c>
      <c r="N161" s="256">
        <v>0</v>
      </c>
      <c r="O161" s="256">
        <f>ROUND(E161*N161,2)</f>
        <v>0</v>
      </c>
      <c r="P161" s="256">
        <v>0</v>
      </c>
      <c r="Q161" s="256">
        <f>ROUND(E161*P161,2)</f>
        <v>0</v>
      </c>
      <c r="R161" s="256"/>
      <c r="S161" s="256" t="s">
        <v>119</v>
      </c>
      <c r="T161" s="257" t="s">
        <v>119</v>
      </c>
      <c r="U161" s="233">
        <v>0.39</v>
      </c>
      <c r="V161" s="233">
        <f>ROUND(E161*U161,2)</f>
        <v>0.95</v>
      </c>
      <c r="W161" s="233"/>
      <c r="X161" s="233" t="s">
        <v>257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258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3"/>
      <c r="B162" s="4"/>
      <c r="C162" s="270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AE162">
        <v>15</v>
      </c>
      <c r="AF162">
        <v>21</v>
      </c>
      <c r="AG162" t="s">
        <v>101</v>
      </c>
    </row>
    <row r="163" spans="1:60" x14ac:dyDescent="0.2">
      <c r="A163" s="217"/>
      <c r="B163" s="218" t="s">
        <v>31</v>
      </c>
      <c r="C163" s="271"/>
      <c r="D163" s="219"/>
      <c r="E163" s="220"/>
      <c r="F163" s="220"/>
      <c r="G163" s="260">
        <f>G8+G111+G127+G142+G156+G160</f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AE163">
        <f>SUMIF(L7:L161,AE162,G7:G161)</f>
        <v>0</v>
      </c>
      <c r="AF163">
        <f>SUMIF(L7:L161,AF162,G7:G161)</f>
        <v>0</v>
      </c>
      <c r="AG163" t="s">
        <v>259</v>
      </c>
    </row>
    <row r="164" spans="1:60" x14ac:dyDescent="0.2">
      <c r="A164" s="3"/>
      <c r="B164" s="4"/>
      <c r="C164" s="270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60" x14ac:dyDescent="0.2">
      <c r="A165" s="3"/>
      <c r="B165" s="4"/>
      <c r="C165" s="270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60" x14ac:dyDescent="0.2">
      <c r="A166" s="221" t="s">
        <v>260</v>
      </c>
      <c r="B166" s="221"/>
      <c r="C166" s="272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60" x14ac:dyDescent="0.2">
      <c r="A167" s="222"/>
      <c r="B167" s="223"/>
      <c r="C167" s="273"/>
      <c r="D167" s="223"/>
      <c r="E167" s="223"/>
      <c r="F167" s="223"/>
      <c r="G167" s="224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G167" t="s">
        <v>261</v>
      </c>
    </row>
    <row r="168" spans="1:60" x14ac:dyDescent="0.2">
      <c r="A168" s="225"/>
      <c r="B168" s="226"/>
      <c r="C168" s="274"/>
      <c r="D168" s="226"/>
      <c r="E168" s="226"/>
      <c r="F168" s="226"/>
      <c r="G168" s="227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60" x14ac:dyDescent="0.2">
      <c r="A169" s="225"/>
      <c r="B169" s="226"/>
      <c r="C169" s="274"/>
      <c r="D169" s="226"/>
      <c r="E169" s="226"/>
      <c r="F169" s="226"/>
      <c r="G169" s="227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60" x14ac:dyDescent="0.2">
      <c r="A170" s="225"/>
      <c r="B170" s="226"/>
      <c r="C170" s="274"/>
      <c r="D170" s="226"/>
      <c r="E170" s="226"/>
      <c r="F170" s="226"/>
      <c r="G170" s="227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60" x14ac:dyDescent="0.2">
      <c r="A171" s="228"/>
      <c r="B171" s="229"/>
      <c r="C171" s="275"/>
      <c r="D171" s="229"/>
      <c r="E171" s="229"/>
      <c r="F171" s="229"/>
      <c r="G171" s="230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60" x14ac:dyDescent="0.2">
      <c r="A172" s="3"/>
      <c r="B172" s="4"/>
      <c r="C172" s="270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60" x14ac:dyDescent="0.2">
      <c r="C173" s="276"/>
      <c r="D173" s="10"/>
      <c r="AG173" t="s">
        <v>262</v>
      </c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C158:G158"/>
    <mergeCell ref="A1:G1"/>
    <mergeCell ref="C2:G2"/>
    <mergeCell ref="C3:G3"/>
    <mergeCell ref="C4:G4"/>
    <mergeCell ref="A166:C166"/>
    <mergeCell ref="A167:G171"/>
    <mergeCell ref="C37:G37"/>
    <mergeCell ref="C57:G57"/>
    <mergeCell ref="C115:G115"/>
    <mergeCell ref="C124:G12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C9B9C-AB03-48D3-A7FB-433E8E6C8CB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SUMIF(AG9:AG124,"&lt;&gt;NOR",G9:G124)</f>
        <v>0</v>
      </c>
      <c r="H8" s="249"/>
      <c r="I8" s="249">
        <f>SUM(I9:I124)</f>
        <v>0</v>
      </c>
      <c r="J8" s="249"/>
      <c r="K8" s="249">
        <f>SUM(K9:K124)</f>
        <v>0</v>
      </c>
      <c r="L8" s="249"/>
      <c r="M8" s="249">
        <f>SUM(M9:M124)</f>
        <v>0</v>
      </c>
      <c r="N8" s="249"/>
      <c r="O8" s="249">
        <f>SUM(O9:O124)</f>
        <v>0.74</v>
      </c>
      <c r="P8" s="249"/>
      <c r="Q8" s="249">
        <f>SUM(Q9:Q124)</f>
        <v>0</v>
      </c>
      <c r="R8" s="249"/>
      <c r="S8" s="249"/>
      <c r="T8" s="250"/>
      <c r="U8" s="244"/>
      <c r="V8" s="244">
        <f>SUM(V9:V124)</f>
        <v>10.959999999999997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0.16555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0.01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263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264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265</v>
      </c>
      <c r="D12" s="234"/>
      <c r="E12" s="235">
        <v>0.15049999999999999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4" t="s">
        <v>125</v>
      </c>
      <c r="D13" s="236"/>
      <c r="E13" s="237">
        <v>0.15049999999999999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5" t="s">
        <v>266</v>
      </c>
      <c r="D14" s="238"/>
      <c r="E14" s="239">
        <v>1.5049999999999999E-2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123</v>
      </c>
      <c r="AH14" s="214">
        <v>4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51">
        <v>2</v>
      </c>
      <c r="B15" s="252" t="s">
        <v>127</v>
      </c>
      <c r="C15" s="262" t="s">
        <v>128</v>
      </c>
      <c r="D15" s="253" t="s">
        <v>118</v>
      </c>
      <c r="E15" s="254">
        <v>1.3545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6"/>
      <c r="S15" s="256" t="s">
        <v>119</v>
      </c>
      <c r="T15" s="257" t="s">
        <v>119</v>
      </c>
      <c r="U15" s="233">
        <v>4.6550000000000002</v>
      </c>
      <c r="V15" s="233">
        <f>ROUND(E15*U15,2)</f>
        <v>6.31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135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263</v>
      </c>
      <c r="D16" s="234"/>
      <c r="E16" s="235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3" t="s">
        <v>264</v>
      </c>
      <c r="D17" s="234"/>
      <c r="E17" s="235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267</v>
      </c>
      <c r="D18" s="234"/>
      <c r="E18" s="235">
        <v>1.3545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4" t="s">
        <v>125</v>
      </c>
      <c r="D19" s="236"/>
      <c r="E19" s="237">
        <v>1.3545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1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51">
        <v>3</v>
      </c>
      <c r="B20" s="252" t="s">
        <v>133</v>
      </c>
      <c r="C20" s="262" t="s">
        <v>134</v>
      </c>
      <c r="D20" s="253" t="s">
        <v>118</v>
      </c>
      <c r="E20" s="254">
        <v>2.3327499999999999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119</v>
      </c>
      <c r="T20" s="257" t="s">
        <v>119</v>
      </c>
      <c r="U20" s="233">
        <v>0.66800000000000004</v>
      </c>
      <c r="V20" s="233">
        <f>ROUND(E20*U20,2)</f>
        <v>1.56</v>
      </c>
      <c r="W20" s="233"/>
      <c r="X20" s="233" t="s">
        <v>120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135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3" t="s">
        <v>136</v>
      </c>
      <c r="D21" s="234"/>
      <c r="E21" s="235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3" t="s">
        <v>268</v>
      </c>
      <c r="D22" s="234"/>
      <c r="E22" s="235">
        <v>1.3545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123</v>
      </c>
      <c r="AH22" s="214">
        <v>5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4" t="s">
        <v>125</v>
      </c>
      <c r="D23" s="236"/>
      <c r="E23" s="237">
        <v>1.3545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>
        <v>1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269</v>
      </c>
      <c r="D24" s="234"/>
      <c r="E24" s="235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3" t="s">
        <v>270</v>
      </c>
      <c r="D25" s="234"/>
      <c r="E25" s="235">
        <v>1.3545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3" t="s">
        <v>271</v>
      </c>
      <c r="D26" s="234"/>
      <c r="E26" s="235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123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272</v>
      </c>
      <c r="D27" s="234"/>
      <c r="E27" s="235">
        <v>-0.37624999999999997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5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4" t="s">
        <v>125</v>
      </c>
      <c r="D28" s="236"/>
      <c r="E28" s="237">
        <v>0.97824999999999995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1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51">
        <v>4</v>
      </c>
      <c r="B29" s="252" t="s">
        <v>138</v>
      </c>
      <c r="C29" s="262" t="s">
        <v>139</v>
      </c>
      <c r="D29" s="253" t="s">
        <v>118</v>
      </c>
      <c r="E29" s="254">
        <v>2.3327499999999999</v>
      </c>
      <c r="F29" s="255"/>
      <c r="G29" s="256">
        <f>ROUND(E29*F29,2)</f>
        <v>0</v>
      </c>
      <c r="H29" s="255"/>
      <c r="I29" s="256">
        <f>ROUND(E29*H29,2)</f>
        <v>0</v>
      </c>
      <c r="J29" s="255"/>
      <c r="K29" s="256">
        <f>ROUND(E29*J29,2)</f>
        <v>0</v>
      </c>
      <c r="L29" s="256">
        <v>21</v>
      </c>
      <c r="M29" s="256">
        <f>G29*(1+L29/100)</f>
        <v>0</v>
      </c>
      <c r="N29" s="256">
        <v>0</v>
      </c>
      <c r="O29" s="256">
        <f>ROUND(E29*N29,2)</f>
        <v>0</v>
      </c>
      <c r="P29" s="256">
        <v>0</v>
      </c>
      <c r="Q29" s="256">
        <f>ROUND(E29*P29,2)</f>
        <v>0</v>
      </c>
      <c r="R29" s="256"/>
      <c r="S29" s="256" t="s">
        <v>119</v>
      </c>
      <c r="T29" s="257" t="s">
        <v>119</v>
      </c>
      <c r="U29" s="233">
        <v>0.59099999999999997</v>
      </c>
      <c r="V29" s="233">
        <f>ROUND(E29*U29,2)</f>
        <v>1.38</v>
      </c>
      <c r="W29" s="233"/>
      <c r="X29" s="233" t="s">
        <v>120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135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3" t="s">
        <v>136</v>
      </c>
      <c r="D30" s="234"/>
      <c r="E30" s="235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123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3" t="s">
        <v>268</v>
      </c>
      <c r="D31" s="234"/>
      <c r="E31" s="235">
        <v>1.3545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4" t="s">
        <v>125</v>
      </c>
      <c r="D32" s="236"/>
      <c r="E32" s="237">
        <v>1.3545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>
        <v>1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269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270</v>
      </c>
      <c r="D34" s="234"/>
      <c r="E34" s="235">
        <v>1.3545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3" t="s">
        <v>271</v>
      </c>
      <c r="D35" s="234"/>
      <c r="E35" s="235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272</v>
      </c>
      <c r="D36" s="234"/>
      <c r="E36" s="235">
        <v>-0.37624999999999997</v>
      </c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>
        <v>5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4" t="s">
        <v>125</v>
      </c>
      <c r="D37" s="236"/>
      <c r="E37" s="237">
        <v>0.97824999999999995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>
        <v>1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51">
        <v>5</v>
      </c>
      <c r="B38" s="252" t="s">
        <v>140</v>
      </c>
      <c r="C38" s="262" t="s">
        <v>141</v>
      </c>
      <c r="D38" s="253" t="s">
        <v>118</v>
      </c>
      <c r="E38" s="254">
        <v>1.3545</v>
      </c>
      <c r="F38" s="255"/>
      <c r="G38" s="256">
        <f>ROUND(E38*F38,2)</f>
        <v>0</v>
      </c>
      <c r="H38" s="255"/>
      <c r="I38" s="256">
        <f>ROUND(E38*H38,2)</f>
        <v>0</v>
      </c>
      <c r="J38" s="255"/>
      <c r="K38" s="256">
        <f>ROUND(E38*J38,2)</f>
        <v>0</v>
      </c>
      <c r="L38" s="256">
        <v>21</v>
      </c>
      <c r="M38" s="256">
        <f>G38*(1+L38/100)</f>
        <v>0</v>
      </c>
      <c r="N38" s="256">
        <v>0</v>
      </c>
      <c r="O38" s="256">
        <f>ROUND(E38*N38,2)</f>
        <v>0</v>
      </c>
      <c r="P38" s="256">
        <v>0</v>
      </c>
      <c r="Q38" s="256">
        <f>ROUND(E38*P38,2)</f>
        <v>0</v>
      </c>
      <c r="R38" s="256"/>
      <c r="S38" s="256" t="s">
        <v>119</v>
      </c>
      <c r="T38" s="257" t="s">
        <v>119</v>
      </c>
      <c r="U38" s="233">
        <v>0.65200000000000002</v>
      </c>
      <c r="V38" s="233">
        <f>ROUND(E38*U38,2)</f>
        <v>0.88</v>
      </c>
      <c r="W38" s="233"/>
      <c r="X38" s="233" t="s">
        <v>120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135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136</v>
      </c>
      <c r="D39" s="234"/>
      <c r="E39" s="235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268</v>
      </c>
      <c r="D40" s="234"/>
      <c r="E40" s="235">
        <v>1.3545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4" t="s">
        <v>125</v>
      </c>
      <c r="D41" s="236"/>
      <c r="E41" s="237">
        <v>1.3545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123</v>
      </c>
      <c r="AH41" s="214">
        <v>1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51">
        <v>6</v>
      </c>
      <c r="B42" s="252" t="s">
        <v>157</v>
      </c>
      <c r="C42" s="262" t="s">
        <v>158</v>
      </c>
      <c r="D42" s="253" t="s">
        <v>118</v>
      </c>
      <c r="E42" s="254">
        <v>1.3545</v>
      </c>
      <c r="F42" s="255"/>
      <c r="G42" s="256">
        <f>ROUND(E42*F42,2)</f>
        <v>0</v>
      </c>
      <c r="H42" s="255"/>
      <c r="I42" s="256">
        <f>ROUND(E42*H42,2)</f>
        <v>0</v>
      </c>
      <c r="J42" s="255"/>
      <c r="K42" s="256">
        <f>ROUND(E42*J42,2)</f>
        <v>0</v>
      </c>
      <c r="L42" s="256">
        <v>21</v>
      </c>
      <c r="M42" s="256">
        <f>G42*(1+L42/100)</f>
        <v>0</v>
      </c>
      <c r="N42" s="256">
        <v>0</v>
      </c>
      <c r="O42" s="256">
        <f>ROUND(E42*N42,2)</f>
        <v>0</v>
      </c>
      <c r="P42" s="256">
        <v>0</v>
      </c>
      <c r="Q42" s="256">
        <f>ROUND(E42*P42,2)</f>
        <v>0</v>
      </c>
      <c r="R42" s="256"/>
      <c r="S42" s="256" t="s">
        <v>119</v>
      </c>
      <c r="T42" s="257" t="s">
        <v>119</v>
      </c>
      <c r="U42" s="233">
        <v>0.20200000000000001</v>
      </c>
      <c r="V42" s="233">
        <f>ROUND(E42*U42,2)</f>
        <v>0.27</v>
      </c>
      <c r="W42" s="233"/>
      <c r="X42" s="233" t="s">
        <v>120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135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6" t="s">
        <v>273</v>
      </c>
      <c r="D43" s="259"/>
      <c r="E43" s="259"/>
      <c r="F43" s="259"/>
      <c r="G43" s="259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147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3" t="s">
        <v>263</v>
      </c>
      <c r="D44" s="234"/>
      <c r="E44" s="235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3" t="s">
        <v>264</v>
      </c>
      <c r="D45" s="234"/>
      <c r="E45" s="235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123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274</v>
      </c>
      <c r="D46" s="234"/>
      <c r="E46" s="235">
        <v>0.97824999999999995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123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4" t="s">
        <v>125</v>
      </c>
      <c r="D47" s="236"/>
      <c r="E47" s="237">
        <v>0.97824999999999995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>
        <v>1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275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276</v>
      </c>
      <c r="D49" s="234"/>
      <c r="E49" s="235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277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3" t="s">
        <v>264</v>
      </c>
      <c r="D51" s="234"/>
      <c r="E51" s="235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3" t="s">
        <v>278</v>
      </c>
      <c r="D52" s="234"/>
      <c r="E52" s="235">
        <v>0.37624999999999997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123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4" t="s">
        <v>125</v>
      </c>
      <c r="D53" s="236"/>
      <c r="E53" s="237">
        <v>0.37624999999999997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1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51">
        <v>7</v>
      </c>
      <c r="B54" s="252" t="s">
        <v>148</v>
      </c>
      <c r="C54" s="262" t="s">
        <v>149</v>
      </c>
      <c r="D54" s="253" t="s">
        <v>118</v>
      </c>
      <c r="E54" s="254">
        <v>0.37624999999999997</v>
      </c>
      <c r="F54" s="255"/>
      <c r="G54" s="256">
        <f>ROUND(E54*F54,2)</f>
        <v>0</v>
      </c>
      <c r="H54" s="255"/>
      <c r="I54" s="256">
        <f>ROUND(E54*H54,2)</f>
        <v>0</v>
      </c>
      <c r="J54" s="255"/>
      <c r="K54" s="256">
        <f>ROUND(E54*J54,2)</f>
        <v>0</v>
      </c>
      <c r="L54" s="256">
        <v>21</v>
      </c>
      <c r="M54" s="256">
        <f>G54*(1+L54/100)</f>
        <v>0</v>
      </c>
      <c r="N54" s="256">
        <v>0</v>
      </c>
      <c r="O54" s="256">
        <f>ROUND(E54*N54,2)</f>
        <v>0</v>
      </c>
      <c r="P54" s="256">
        <v>0</v>
      </c>
      <c r="Q54" s="256">
        <f>ROUND(E54*P54,2)</f>
        <v>0</v>
      </c>
      <c r="R54" s="256"/>
      <c r="S54" s="256" t="s">
        <v>119</v>
      </c>
      <c r="T54" s="257" t="s">
        <v>119</v>
      </c>
      <c r="U54" s="233">
        <v>1.0999999999999999E-2</v>
      </c>
      <c r="V54" s="233">
        <f>ROUND(E54*U54,2)</f>
        <v>0</v>
      </c>
      <c r="W54" s="233"/>
      <c r="X54" s="233" t="s">
        <v>120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135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275</v>
      </c>
      <c r="D55" s="234"/>
      <c r="E55" s="235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3" t="s">
        <v>276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3" t="s">
        <v>277</v>
      </c>
      <c r="D57" s="234"/>
      <c r="E57" s="235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123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264</v>
      </c>
      <c r="D58" s="234"/>
      <c r="E58" s="235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278</v>
      </c>
      <c r="D59" s="234"/>
      <c r="E59" s="235">
        <v>0.37624999999999997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4" t="s">
        <v>125</v>
      </c>
      <c r="D60" s="236"/>
      <c r="E60" s="237">
        <v>0.37624999999999997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123</v>
      </c>
      <c r="AH60" s="214">
        <v>1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51">
        <v>8</v>
      </c>
      <c r="B61" s="252" t="s">
        <v>150</v>
      </c>
      <c r="C61" s="262" t="s">
        <v>151</v>
      </c>
      <c r="D61" s="253" t="s">
        <v>118</v>
      </c>
      <c r="E61" s="254">
        <v>3.7625000000000002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6">
        <v>0</v>
      </c>
      <c r="O61" s="256">
        <f>ROUND(E61*N61,2)</f>
        <v>0</v>
      </c>
      <c r="P61" s="256">
        <v>0</v>
      </c>
      <c r="Q61" s="256">
        <f>ROUND(E61*P61,2)</f>
        <v>0</v>
      </c>
      <c r="R61" s="256"/>
      <c r="S61" s="256" t="s">
        <v>119</v>
      </c>
      <c r="T61" s="257" t="s">
        <v>119</v>
      </c>
      <c r="U61" s="233">
        <v>0</v>
      </c>
      <c r="V61" s="233">
        <f>ROUND(E61*U61,2)</f>
        <v>0</v>
      </c>
      <c r="W61" s="233"/>
      <c r="X61" s="233" t="s">
        <v>120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135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3" t="s">
        <v>152</v>
      </c>
      <c r="D62" s="234"/>
      <c r="E62" s="235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3" t="s">
        <v>279</v>
      </c>
      <c r="D63" s="234"/>
      <c r="E63" s="235">
        <v>0.37624999999999997</v>
      </c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5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4" t="s">
        <v>125</v>
      </c>
      <c r="D64" s="236"/>
      <c r="E64" s="237">
        <v>0.37624999999999997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1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5" t="s">
        <v>154</v>
      </c>
      <c r="D65" s="238"/>
      <c r="E65" s="239">
        <v>3.38625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4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51">
        <v>9</v>
      </c>
      <c r="B66" s="252" t="s">
        <v>155</v>
      </c>
      <c r="C66" s="262" t="s">
        <v>156</v>
      </c>
      <c r="D66" s="253" t="s">
        <v>118</v>
      </c>
      <c r="E66" s="254">
        <v>0.37624999999999997</v>
      </c>
      <c r="F66" s="255"/>
      <c r="G66" s="256">
        <f>ROUND(E66*F66,2)</f>
        <v>0</v>
      </c>
      <c r="H66" s="255"/>
      <c r="I66" s="256">
        <f>ROUND(E66*H66,2)</f>
        <v>0</v>
      </c>
      <c r="J66" s="255"/>
      <c r="K66" s="256">
        <f>ROUND(E66*J66,2)</f>
        <v>0</v>
      </c>
      <c r="L66" s="256">
        <v>21</v>
      </c>
      <c r="M66" s="256">
        <f>G66*(1+L66/100)</f>
        <v>0</v>
      </c>
      <c r="N66" s="256">
        <v>0</v>
      </c>
      <c r="O66" s="256">
        <f>ROUND(E66*N66,2)</f>
        <v>0</v>
      </c>
      <c r="P66" s="256">
        <v>0</v>
      </c>
      <c r="Q66" s="256">
        <f>ROUND(E66*P66,2)</f>
        <v>0</v>
      </c>
      <c r="R66" s="256"/>
      <c r="S66" s="256" t="s">
        <v>119</v>
      </c>
      <c r="T66" s="257" t="s">
        <v>119</v>
      </c>
      <c r="U66" s="233">
        <v>0</v>
      </c>
      <c r="V66" s="233">
        <f>ROUND(E66*U66,2)</f>
        <v>0</v>
      </c>
      <c r="W66" s="233"/>
      <c r="X66" s="233" t="s">
        <v>120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135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3" t="s">
        <v>152</v>
      </c>
      <c r="D67" s="234"/>
      <c r="E67" s="235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123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279</v>
      </c>
      <c r="D68" s="234"/>
      <c r="E68" s="235">
        <v>0.37624999999999997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4" t="s">
        <v>125</v>
      </c>
      <c r="D69" s="236"/>
      <c r="E69" s="237">
        <v>0.37624999999999997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1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51">
        <v>10</v>
      </c>
      <c r="B70" s="252" t="s">
        <v>280</v>
      </c>
      <c r="C70" s="262" t="s">
        <v>281</v>
      </c>
      <c r="D70" s="253" t="s">
        <v>164</v>
      </c>
      <c r="E70" s="254">
        <v>0.74497999999999998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21</v>
      </c>
      <c r="M70" s="256">
        <f>G70*(1+L70/100)</f>
        <v>0</v>
      </c>
      <c r="N70" s="256">
        <v>1</v>
      </c>
      <c r="O70" s="256">
        <f>ROUND(E70*N70,2)</f>
        <v>0.74</v>
      </c>
      <c r="P70" s="256">
        <v>0</v>
      </c>
      <c r="Q70" s="256">
        <f>ROUND(E70*P70,2)</f>
        <v>0</v>
      </c>
      <c r="R70" s="256" t="s">
        <v>165</v>
      </c>
      <c r="S70" s="256" t="s">
        <v>119</v>
      </c>
      <c r="T70" s="257" t="s">
        <v>119</v>
      </c>
      <c r="U70" s="233">
        <v>0</v>
      </c>
      <c r="V70" s="233">
        <f>ROUND(E70*U70,2)</f>
        <v>0</v>
      </c>
      <c r="W70" s="233"/>
      <c r="X70" s="233" t="s">
        <v>166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167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7" t="s">
        <v>168</v>
      </c>
      <c r="D71" s="240"/>
      <c r="E71" s="241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8" t="s">
        <v>282</v>
      </c>
      <c r="D72" s="240"/>
      <c r="E72" s="241"/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>
        <v>2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8" t="s">
        <v>283</v>
      </c>
      <c r="D73" s="240"/>
      <c r="E73" s="241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2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8" t="s">
        <v>284</v>
      </c>
      <c r="D74" s="240"/>
      <c r="E74" s="241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2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8" t="s">
        <v>285</v>
      </c>
      <c r="D75" s="240"/>
      <c r="E75" s="241"/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>
        <v>2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8" t="s">
        <v>286</v>
      </c>
      <c r="D76" s="240"/>
      <c r="E76" s="241">
        <v>0.37624999999999997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123</v>
      </c>
      <c r="AH76" s="214">
        <v>2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9" t="s">
        <v>171</v>
      </c>
      <c r="D77" s="242"/>
      <c r="E77" s="243">
        <v>0.37624999999999997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>
        <v>3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7" t="s">
        <v>172</v>
      </c>
      <c r="D78" s="240"/>
      <c r="E78" s="241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3" t="s">
        <v>287</v>
      </c>
      <c r="D79" s="234"/>
      <c r="E79" s="235">
        <v>0.67725000000000002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4" t="s">
        <v>125</v>
      </c>
      <c r="D80" s="236"/>
      <c r="E80" s="237">
        <v>0.67725000000000002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123</v>
      </c>
      <c r="AH80" s="214">
        <v>1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5" t="s">
        <v>174</v>
      </c>
      <c r="D81" s="238"/>
      <c r="E81" s="239">
        <v>6.7729999999999999E-2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4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51">
        <v>11</v>
      </c>
      <c r="B82" s="252" t="s">
        <v>175</v>
      </c>
      <c r="C82" s="262" t="s">
        <v>176</v>
      </c>
      <c r="D82" s="253" t="s">
        <v>177</v>
      </c>
      <c r="E82" s="254">
        <v>1.6555</v>
      </c>
      <c r="F82" s="255"/>
      <c r="G82" s="256">
        <f>ROUND(E82*F82,2)</f>
        <v>0</v>
      </c>
      <c r="H82" s="255"/>
      <c r="I82" s="256">
        <f>ROUND(E82*H82,2)</f>
        <v>0</v>
      </c>
      <c r="J82" s="255"/>
      <c r="K82" s="256">
        <f>ROUND(E82*J82,2)</f>
        <v>0</v>
      </c>
      <c r="L82" s="256">
        <v>21</v>
      </c>
      <c r="M82" s="256">
        <f>G82*(1+L82/100)</f>
        <v>0</v>
      </c>
      <c r="N82" s="256">
        <v>0</v>
      </c>
      <c r="O82" s="256">
        <f>ROUND(E82*N82,2)</f>
        <v>0</v>
      </c>
      <c r="P82" s="256">
        <v>0</v>
      </c>
      <c r="Q82" s="256">
        <f>ROUND(E82*P82,2)</f>
        <v>0</v>
      </c>
      <c r="R82" s="256"/>
      <c r="S82" s="256" t="s">
        <v>119</v>
      </c>
      <c r="T82" s="257" t="s">
        <v>119</v>
      </c>
      <c r="U82" s="233">
        <v>1.7999999999999999E-2</v>
      </c>
      <c r="V82" s="233">
        <f>ROUND(E82*U82,2)</f>
        <v>0.03</v>
      </c>
      <c r="W82" s="233"/>
      <c r="X82" s="233" t="s">
        <v>120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121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3" t="s">
        <v>263</v>
      </c>
      <c r="D83" s="234"/>
      <c r="E83" s="235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3" t="s">
        <v>264</v>
      </c>
      <c r="D84" s="234"/>
      <c r="E84" s="235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123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288</v>
      </c>
      <c r="D85" s="234"/>
      <c r="E85" s="235">
        <v>1.5049999999999999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4" t="s">
        <v>125</v>
      </c>
      <c r="D86" s="236"/>
      <c r="E86" s="237">
        <v>1.5049999999999999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1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5" t="s">
        <v>266</v>
      </c>
      <c r="D87" s="238"/>
      <c r="E87" s="239">
        <v>0.15049999999999999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4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12</v>
      </c>
      <c r="B88" s="252" t="s">
        <v>179</v>
      </c>
      <c r="C88" s="262" t="s">
        <v>180</v>
      </c>
      <c r="D88" s="253" t="s">
        <v>177</v>
      </c>
      <c r="E88" s="254">
        <v>1.6555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0.13</v>
      </c>
      <c r="V88" s="233">
        <f>ROUND(E88*U88,2)</f>
        <v>0.22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263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264</v>
      </c>
      <c r="D90" s="234"/>
      <c r="E90" s="235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3" t="s">
        <v>288</v>
      </c>
      <c r="D91" s="234"/>
      <c r="E91" s="235">
        <v>1.5049999999999999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4" t="s">
        <v>125</v>
      </c>
      <c r="D92" s="236"/>
      <c r="E92" s="237">
        <v>1.5049999999999999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123</v>
      </c>
      <c r="AH92" s="214">
        <v>1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5" t="s">
        <v>266</v>
      </c>
      <c r="D93" s="238"/>
      <c r="E93" s="239">
        <v>0.15049999999999999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4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51">
        <v>13</v>
      </c>
      <c r="B94" s="252" t="s">
        <v>181</v>
      </c>
      <c r="C94" s="262" t="s">
        <v>182</v>
      </c>
      <c r="D94" s="253" t="s">
        <v>177</v>
      </c>
      <c r="E94" s="254">
        <v>1.6555</v>
      </c>
      <c r="F94" s="255"/>
      <c r="G94" s="256">
        <f>ROUND(E94*F94,2)</f>
        <v>0</v>
      </c>
      <c r="H94" s="255"/>
      <c r="I94" s="256">
        <f>ROUND(E94*H94,2)</f>
        <v>0</v>
      </c>
      <c r="J94" s="255"/>
      <c r="K94" s="256">
        <f>ROUND(E94*J94,2)</f>
        <v>0</v>
      </c>
      <c r="L94" s="256">
        <v>21</v>
      </c>
      <c r="M94" s="256">
        <f>G94*(1+L94/100)</f>
        <v>0</v>
      </c>
      <c r="N94" s="256">
        <v>0</v>
      </c>
      <c r="O94" s="256">
        <f>ROUND(E94*N94,2)</f>
        <v>0</v>
      </c>
      <c r="P94" s="256">
        <v>0</v>
      </c>
      <c r="Q94" s="256">
        <f>ROUND(E94*P94,2)</f>
        <v>0</v>
      </c>
      <c r="R94" s="256"/>
      <c r="S94" s="256" t="s">
        <v>119</v>
      </c>
      <c r="T94" s="257" t="s">
        <v>119</v>
      </c>
      <c r="U94" s="233">
        <v>0.09</v>
      </c>
      <c r="V94" s="233">
        <f>ROUND(E94*U94,2)</f>
        <v>0.15</v>
      </c>
      <c r="W94" s="233"/>
      <c r="X94" s="233" t="s">
        <v>120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121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183</v>
      </c>
      <c r="D95" s="234"/>
      <c r="E95" s="235"/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3" t="s">
        <v>289</v>
      </c>
      <c r="D96" s="234"/>
      <c r="E96" s="235">
        <v>1.6555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123</v>
      </c>
      <c r="AH96" s="214">
        <v>5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4" t="s">
        <v>125</v>
      </c>
      <c r="D97" s="236"/>
      <c r="E97" s="237">
        <v>1.6555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123</v>
      </c>
      <c r="AH97" s="214">
        <v>1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51">
        <v>14</v>
      </c>
      <c r="B98" s="252" t="s">
        <v>185</v>
      </c>
      <c r="C98" s="262" t="s">
        <v>186</v>
      </c>
      <c r="D98" s="253" t="s">
        <v>177</v>
      </c>
      <c r="E98" s="254">
        <v>1.6555</v>
      </c>
      <c r="F98" s="255"/>
      <c r="G98" s="256">
        <f>ROUND(E98*F98,2)</f>
        <v>0</v>
      </c>
      <c r="H98" s="255"/>
      <c r="I98" s="256">
        <f>ROUND(E98*H98,2)</f>
        <v>0</v>
      </c>
      <c r="J98" s="255"/>
      <c r="K98" s="256">
        <f>ROUND(E98*J98,2)</f>
        <v>0</v>
      </c>
      <c r="L98" s="256">
        <v>21</v>
      </c>
      <c r="M98" s="256">
        <f>G98*(1+L98/100)</f>
        <v>0</v>
      </c>
      <c r="N98" s="256">
        <v>0</v>
      </c>
      <c r="O98" s="256">
        <f>ROUND(E98*N98,2)</f>
        <v>0</v>
      </c>
      <c r="P98" s="256">
        <v>0</v>
      </c>
      <c r="Q98" s="256">
        <f>ROUND(E98*P98,2)</f>
        <v>0</v>
      </c>
      <c r="R98" s="256"/>
      <c r="S98" s="256" t="s">
        <v>119</v>
      </c>
      <c r="T98" s="257" t="s">
        <v>119</v>
      </c>
      <c r="U98" s="233">
        <v>0</v>
      </c>
      <c r="V98" s="233">
        <f>ROUND(E98*U98,2)</f>
        <v>0</v>
      </c>
      <c r="W98" s="233"/>
      <c r="X98" s="233" t="s">
        <v>120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121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183</v>
      </c>
      <c r="D99" s="234"/>
      <c r="E99" s="235"/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3" t="s">
        <v>289</v>
      </c>
      <c r="D100" s="234"/>
      <c r="E100" s="235">
        <v>1.6555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5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4" t="s">
        <v>125</v>
      </c>
      <c r="D101" s="236"/>
      <c r="E101" s="237">
        <v>1.6555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123</v>
      </c>
      <c r="AH101" s="214">
        <v>1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1">
        <v>15</v>
      </c>
      <c r="B102" s="252" t="s">
        <v>187</v>
      </c>
      <c r="C102" s="262" t="s">
        <v>188</v>
      </c>
      <c r="D102" s="253" t="s">
        <v>177</v>
      </c>
      <c r="E102" s="254">
        <v>1.6555</v>
      </c>
      <c r="F102" s="255"/>
      <c r="G102" s="256">
        <f>ROUND(E102*F102,2)</f>
        <v>0</v>
      </c>
      <c r="H102" s="255"/>
      <c r="I102" s="256">
        <f>ROUND(E102*H102,2)</f>
        <v>0</v>
      </c>
      <c r="J102" s="255"/>
      <c r="K102" s="256">
        <f>ROUND(E102*J102,2)</f>
        <v>0</v>
      </c>
      <c r="L102" s="256">
        <v>21</v>
      </c>
      <c r="M102" s="256">
        <f>G102*(1+L102/100)</f>
        <v>0</v>
      </c>
      <c r="N102" s="256">
        <v>0</v>
      </c>
      <c r="O102" s="256">
        <f>ROUND(E102*N102,2)</f>
        <v>0</v>
      </c>
      <c r="P102" s="256">
        <v>0</v>
      </c>
      <c r="Q102" s="256">
        <f>ROUND(E102*P102,2)</f>
        <v>0</v>
      </c>
      <c r="R102" s="256"/>
      <c r="S102" s="256" t="s">
        <v>119</v>
      </c>
      <c r="T102" s="257" t="s">
        <v>119</v>
      </c>
      <c r="U102" s="233">
        <v>0.06</v>
      </c>
      <c r="V102" s="233">
        <f>ROUND(E102*U102,2)</f>
        <v>0.1</v>
      </c>
      <c r="W102" s="233"/>
      <c r="X102" s="233" t="s">
        <v>120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183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289</v>
      </c>
      <c r="D104" s="234"/>
      <c r="E104" s="235">
        <v>1.6555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125</v>
      </c>
      <c r="D105" s="236"/>
      <c r="E105" s="237">
        <v>1.6555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16</v>
      </c>
      <c r="B106" s="252" t="s">
        <v>189</v>
      </c>
      <c r="C106" s="262" t="s">
        <v>190</v>
      </c>
      <c r="D106" s="253" t="s">
        <v>191</v>
      </c>
      <c r="E106" s="254">
        <v>4.9669999999999999E-2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1E-3</v>
      </c>
      <c r="O106" s="256">
        <f>ROUND(E106*N106,2)</f>
        <v>0</v>
      </c>
      <c r="P106" s="256">
        <v>0</v>
      </c>
      <c r="Q106" s="256">
        <f>ROUND(E106*P106,2)</f>
        <v>0</v>
      </c>
      <c r="R106" s="256" t="s">
        <v>165</v>
      </c>
      <c r="S106" s="256" t="s">
        <v>119</v>
      </c>
      <c r="T106" s="257" t="s">
        <v>119</v>
      </c>
      <c r="U106" s="233">
        <v>0</v>
      </c>
      <c r="V106" s="233">
        <f>ROUND(E106*U106,2)</f>
        <v>0</v>
      </c>
      <c r="W106" s="233"/>
      <c r="X106" s="233" t="s">
        <v>166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167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192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193</v>
      </c>
      <c r="D108" s="234"/>
      <c r="E108" s="235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3" t="s">
        <v>290</v>
      </c>
      <c r="D109" s="234"/>
      <c r="E109" s="235">
        <v>4.9669999999999999E-2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5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4" t="s">
        <v>125</v>
      </c>
      <c r="D110" s="236"/>
      <c r="E110" s="237">
        <v>4.9669999999999999E-2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123</v>
      </c>
      <c r="AH110" s="214">
        <v>1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51">
        <v>17</v>
      </c>
      <c r="B111" s="252" t="s">
        <v>195</v>
      </c>
      <c r="C111" s="262" t="s">
        <v>196</v>
      </c>
      <c r="D111" s="253" t="s">
        <v>177</v>
      </c>
      <c r="E111" s="254">
        <v>1.6555</v>
      </c>
      <c r="F111" s="255"/>
      <c r="G111" s="256">
        <f>ROUND(E111*F111,2)</f>
        <v>0</v>
      </c>
      <c r="H111" s="255"/>
      <c r="I111" s="256">
        <f>ROUND(E111*H111,2)</f>
        <v>0</v>
      </c>
      <c r="J111" s="255"/>
      <c r="K111" s="256">
        <f>ROUND(E111*J111,2)</f>
        <v>0</v>
      </c>
      <c r="L111" s="256">
        <v>21</v>
      </c>
      <c r="M111" s="256">
        <f>G111*(1+L111/100)</f>
        <v>0</v>
      </c>
      <c r="N111" s="256">
        <v>0</v>
      </c>
      <c r="O111" s="256">
        <f>ROUND(E111*N111,2)</f>
        <v>0</v>
      </c>
      <c r="P111" s="256">
        <v>0</v>
      </c>
      <c r="Q111" s="256">
        <f>ROUND(E111*P111,2)</f>
        <v>0</v>
      </c>
      <c r="R111" s="256"/>
      <c r="S111" s="256" t="s">
        <v>119</v>
      </c>
      <c r="T111" s="257" t="s">
        <v>119</v>
      </c>
      <c r="U111" s="233">
        <v>1.0999999999999999E-2</v>
      </c>
      <c r="V111" s="233">
        <f>ROUND(E111*U111,2)</f>
        <v>0.02</v>
      </c>
      <c r="W111" s="233"/>
      <c r="X111" s="233" t="s">
        <v>120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121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183</v>
      </c>
      <c r="D112" s="234"/>
      <c r="E112" s="235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123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289</v>
      </c>
      <c r="D113" s="234"/>
      <c r="E113" s="235">
        <v>1.6555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5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4" t="s">
        <v>125</v>
      </c>
      <c r="D114" s="236"/>
      <c r="E114" s="237">
        <v>1.6555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123</v>
      </c>
      <c r="AH114" s="214">
        <v>1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51">
        <v>18</v>
      </c>
      <c r="B115" s="252" t="s">
        <v>197</v>
      </c>
      <c r="C115" s="262" t="s">
        <v>198</v>
      </c>
      <c r="D115" s="253" t="s">
        <v>118</v>
      </c>
      <c r="E115" s="254">
        <v>2.4830000000000001E-2</v>
      </c>
      <c r="F115" s="255"/>
      <c r="G115" s="256">
        <f>ROUND(E115*F115,2)</f>
        <v>0</v>
      </c>
      <c r="H115" s="255"/>
      <c r="I115" s="256">
        <f>ROUND(E115*H115,2)</f>
        <v>0</v>
      </c>
      <c r="J115" s="255"/>
      <c r="K115" s="256">
        <f>ROUND(E115*J115,2)</f>
        <v>0</v>
      </c>
      <c r="L115" s="256">
        <v>21</v>
      </c>
      <c r="M115" s="256">
        <f>G115*(1+L115/100)</f>
        <v>0</v>
      </c>
      <c r="N115" s="256">
        <v>0</v>
      </c>
      <c r="O115" s="256">
        <f>ROUND(E115*N115,2)</f>
        <v>0</v>
      </c>
      <c r="P115" s="256">
        <v>0</v>
      </c>
      <c r="Q115" s="256">
        <f>ROUND(E115*P115,2)</f>
        <v>0</v>
      </c>
      <c r="R115" s="256"/>
      <c r="S115" s="256" t="s">
        <v>119</v>
      </c>
      <c r="T115" s="257" t="s">
        <v>119</v>
      </c>
      <c r="U115" s="233">
        <v>0.26</v>
      </c>
      <c r="V115" s="233">
        <f>ROUND(E115*U115,2)</f>
        <v>0.01</v>
      </c>
      <c r="W115" s="233"/>
      <c r="X115" s="233" t="s">
        <v>120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121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183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199</v>
      </c>
      <c r="D117" s="234"/>
      <c r="E117" s="235"/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3" t="s">
        <v>291</v>
      </c>
      <c r="D118" s="234"/>
      <c r="E118" s="235">
        <v>2.4830000000000001E-2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5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4" t="s">
        <v>125</v>
      </c>
      <c r="D119" s="236"/>
      <c r="E119" s="237">
        <v>2.4830000000000001E-2</v>
      </c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123</v>
      </c>
      <c r="AH119" s="214">
        <v>1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51">
        <v>19</v>
      </c>
      <c r="B120" s="252" t="s">
        <v>201</v>
      </c>
      <c r="C120" s="262" t="s">
        <v>202</v>
      </c>
      <c r="D120" s="253" t="s">
        <v>118</v>
      </c>
      <c r="E120" s="254">
        <v>3.31E-3</v>
      </c>
      <c r="F120" s="255"/>
      <c r="G120" s="256">
        <f>ROUND(E120*F120,2)</f>
        <v>0</v>
      </c>
      <c r="H120" s="255"/>
      <c r="I120" s="256">
        <f>ROUND(E120*H120,2)</f>
        <v>0</v>
      </c>
      <c r="J120" s="255"/>
      <c r="K120" s="256">
        <f>ROUND(E120*J120,2)</f>
        <v>0</v>
      </c>
      <c r="L120" s="256">
        <v>21</v>
      </c>
      <c r="M120" s="256">
        <f>G120*(1+L120/100)</f>
        <v>0</v>
      </c>
      <c r="N120" s="256">
        <v>0</v>
      </c>
      <c r="O120" s="256">
        <f>ROUND(E120*N120,2)</f>
        <v>0</v>
      </c>
      <c r="P120" s="256">
        <v>0</v>
      </c>
      <c r="Q120" s="256">
        <f>ROUND(E120*P120,2)</f>
        <v>0</v>
      </c>
      <c r="R120" s="256"/>
      <c r="S120" s="256" t="s">
        <v>119</v>
      </c>
      <c r="T120" s="257" t="s">
        <v>119</v>
      </c>
      <c r="U120" s="233">
        <v>4.9870000000000001</v>
      </c>
      <c r="V120" s="233">
        <f>ROUND(E120*U120,2)</f>
        <v>0.02</v>
      </c>
      <c r="W120" s="233"/>
      <c r="X120" s="233" t="s">
        <v>120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121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183</v>
      </c>
      <c r="D121" s="234"/>
      <c r="E121" s="235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3" t="s">
        <v>203</v>
      </c>
      <c r="D122" s="234"/>
      <c r="E122" s="235"/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3" t="s">
        <v>292</v>
      </c>
      <c r="D123" s="234"/>
      <c r="E123" s="235">
        <v>3.31E-3</v>
      </c>
      <c r="F123" s="233"/>
      <c r="G123" s="233"/>
      <c r="H123" s="233"/>
      <c r="I123" s="233"/>
      <c r="J123" s="233"/>
      <c r="K123" s="233"/>
      <c r="L123" s="233"/>
      <c r="M123" s="233"/>
      <c r="N123" s="233"/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123</v>
      </c>
      <c r="AH123" s="214">
        <v>5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4" t="s">
        <v>125</v>
      </c>
      <c r="D124" s="236"/>
      <c r="E124" s="237">
        <v>3.31E-3</v>
      </c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123</v>
      </c>
      <c r="AH124" s="214">
        <v>1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">
      <c r="A125" s="245" t="s">
        <v>114</v>
      </c>
      <c r="B125" s="246" t="s">
        <v>81</v>
      </c>
      <c r="C125" s="261" t="s">
        <v>82</v>
      </c>
      <c r="D125" s="247"/>
      <c r="E125" s="248"/>
      <c r="F125" s="249"/>
      <c r="G125" s="249">
        <f>SUMIF(AG126:AG126,"&lt;&gt;NOR",G126:G126)</f>
        <v>0</v>
      </c>
      <c r="H125" s="249"/>
      <c r="I125" s="249">
        <f>SUM(I126:I126)</f>
        <v>0</v>
      </c>
      <c r="J125" s="249"/>
      <c r="K125" s="249">
        <f>SUM(K126:K126)</f>
        <v>0</v>
      </c>
      <c r="L125" s="249"/>
      <c r="M125" s="249">
        <f>SUM(M126:M126)</f>
        <v>0</v>
      </c>
      <c r="N125" s="249"/>
      <c r="O125" s="249">
        <f>SUM(O126:O126)</f>
        <v>0</v>
      </c>
      <c r="P125" s="249"/>
      <c r="Q125" s="249">
        <f>SUM(Q126:Q126)</f>
        <v>0</v>
      </c>
      <c r="R125" s="249"/>
      <c r="S125" s="249"/>
      <c r="T125" s="250"/>
      <c r="U125" s="244"/>
      <c r="V125" s="244">
        <f>SUM(V126:V126)</f>
        <v>0.28999999999999998</v>
      </c>
      <c r="W125" s="244"/>
      <c r="X125" s="244"/>
      <c r="AG125" t="s">
        <v>115</v>
      </c>
    </row>
    <row r="126" spans="1:60" outlineLevel="1" x14ac:dyDescent="0.2">
      <c r="A126" s="277">
        <v>20</v>
      </c>
      <c r="B126" s="278" t="s">
        <v>255</v>
      </c>
      <c r="C126" s="284" t="s">
        <v>256</v>
      </c>
      <c r="D126" s="279" t="s">
        <v>164</v>
      </c>
      <c r="E126" s="280">
        <v>0.74502999999999997</v>
      </c>
      <c r="F126" s="281"/>
      <c r="G126" s="282">
        <f>ROUND(E126*F126,2)</f>
        <v>0</v>
      </c>
      <c r="H126" s="281"/>
      <c r="I126" s="282">
        <f>ROUND(E126*H126,2)</f>
        <v>0</v>
      </c>
      <c r="J126" s="281"/>
      <c r="K126" s="282">
        <f>ROUND(E126*J126,2)</f>
        <v>0</v>
      </c>
      <c r="L126" s="282">
        <v>21</v>
      </c>
      <c r="M126" s="282">
        <f>G126*(1+L126/100)</f>
        <v>0</v>
      </c>
      <c r="N126" s="282">
        <v>0</v>
      </c>
      <c r="O126" s="282">
        <f>ROUND(E126*N126,2)</f>
        <v>0</v>
      </c>
      <c r="P126" s="282">
        <v>0</v>
      </c>
      <c r="Q126" s="282">
        <f>ROUND(E126*P126,2)</f>
        <v>0</v>
      </c>
      <c r="R126" s="282"/>
      <c r="S126" s="282" t="s">
        <v>119</v>
      </c>
      <c r="T126" s="283" t="s">
        <v>119</v>
      </c>
      <c r="U126" s="233">
        <v>0.39</v>
      </c>
      <c r="V126" s="233">
        <f>ROUND(E126*U126,2)</f>
        <v>0.28999999999999998</v>
      </c>
      <c r="W126" s="233"/>
      <c r="X126" s="233" t="s">
        <v>257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258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45" t="s">
        <v>114</v>
      </c>
      <c r="B127" s="246" t="s">
        <v>84</v>
      </c>
      <c r="C127" s="261" t="s">
        <v>85</v>
      </c>
      <c r="D127" s="247"/>
      <c r="E127" s="248"/>
      <c r="F127" s="249"/>
      <c r="G127" s="249">
        <f>SUMIF(AG128:AG145,"&lt;&gt;NOR",G128:G145)</f>
        <v>0</v>
      </c>
      <c r="H127" s="249"/>
      <c r="I127" s="249">
        <f>SUM(I128:I145)</f>
        <v>0</v>
      </c>
      <c r="J127" s="249"/>
      <c r="K127" s="249">
        <f>SUM(K128:K145)</f>
        <v>0</v>
      </c>
      <c r="L127" s="249"/>
      <c r="M127" s="249">
        <f>SUM(M128:M145)</f>
        <v>0</v>
      </c>
      <c r="N127" s="249"/>
      <c r="O127" s="249">
        <f>SUM(O128:O145)</f>
        <v>0</v>
      </c>
      <c r="P127" s="249"/>
      <c r="Q127" s="249">
        <f>SUM(Q128:Q145)</f>
        <v>0</v>
      </c>
      <c r="R127" s="249"/>
      <c r="S127" s="249"/>
      <c r="T127" s="250"/>
      <c r="U127" s="244"/>
      <c r="V127" s="244">
        <f>SUM(V128:V145)</f>
        <v>0</v>
      </c>
      <c r="W127" s="244"/>
      <c r="X127" s="244"/>
      <c r="AG127" t="s">
        <v>115</v>
      </c>
    </row>
    <row r="128" spans="1:60" outlineLevel="1" x14ac:dyDescent="0.2">
      <c r="A128" s="277">
        <v>21</v>
      </c>
      <c r="B128" s="278" t="s">
        <v>293</v>
      </c>
      <c r="C128" s="284" t="s">
        <v>294</v>
      </c>
      <c r="D128" s="279" t="s">
        <v>233</v>
      </c>
      <c r="E128" s="280">
        <v>6</v>
      </c>
      <c r="F128" s="281"/>
      <c r="G128" s="282">
        <f>ROUND(E128*F128,2)</f>
        <v>0</v>
      </c>
      <c r="H128" s="281"/>
      <c r="I128" s="282">
        <f>ROUND(E128*H128,2)</f>
        <v>0</v>
      </c>
      <c r="J128" s="281"/>
      <c r="K128" s="282">
        <f>ROUND(E128*J128,2)</f>
        <v>0</v>
      </c>
      <c r="L128" s="282">
        <v>21</v>
      </c>
      <c r="M128" s="282">
        <f>G128*(1+L128/100)</f>
        <v>0</v>
      </c>
      <c r="N128" s="282">
        <v>0</v>
      </c>
      <c r="O128" s="282">
        <f>ROUND(E128*N128,2)</f>
        <v>0</v>
      </c>
      <c r="P128" s="282">
        <v>0</v>
      </c>
      <c r="Q128" s="282">
        <f>ROUND(E128*P128,2)</f>
        <v>0</v>
      </c>
      <c r="R128" s="282"/>
      <c r="S128" s="282" t="s">
        <v>295</v>
      </c>
      <c r="T128" s="283" t="s">
        <v>296</v>
      </c>
      <c r="U128" s="233">
        <v>0</v>
      </c>
      <c r="V128" s="233">
        <f>ROUND(E128*U128,2)</f>
        <v>0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77">
        <v>22</v>
      </c>
      <c r="B129" s="278" t="s">
        <v>297</v>
      </c>
      <c r="C129" s="284" t="s">
        <v>298</v>
      </c>
      <c r="D129" s="279" t="s">
        <v>233</v>
      </c>
      <c r="E129" s="280">
        <v>6</v>
      </c>
      <c r="F129" s="281"/>
      <c r="G129" s="282">
        <f>ROUND(E129*F129,2)</f>
        <v>0</v>
      </c>
      <c r="H129" s="281"/>
      <c r="I129" s="282">
        <f>ROUND(E129*H129,2)</f>
        <v>0</v>
      </c>
      <c r="J129" s="281"/>
      <c r="K129" s="282">
        <f>ROUND(E129*J129,2)</f>
        <v>0</v>
      </c>
      <c r="L129" s="282">
        <v>21</v>
      </c>
      <c r="M129" s="282">
        <f>G129*(1+L129/100)</f>
        <v>0</v>
      </c>
      <c r="N129" s="282">
        <v>0</v>
      </c>
      <c r="O129" s="282">
        <f>ROUND(E129*N129,2)</f>
        <v>0</v>
      </c>
      <c r="P129" s="282">
        <v>0</v>
      </c>
      <c r="Q129" s="282">
        <f>ROUND(E129*P129,2)</f>
        <v>0</v>
      </c>
      <c r="R129" s="282"/>
      <c r="S129" s="282" t="s">
        <v>295</v>
      </c>
      <c r="T129" s="283" t="s">
        <v>296</v>
      </c>
      <c r="U129" s="233">
        <v>0</v>
      </c>
      <c r="V129" s="233">
        <f>ROUND(E129*U129,2)</f>
        <v>0</v>
      </c>
      <c r="W129" s="233"/>
      <c r="X129" s="233" t="s">
        <v>120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299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77">
        <v>23</v>
      </c>
      <c r="B130" s="278" t="s">
        <v>300</v>
      </c>
      <c r="C130" s="284" t="s">
        <v>301</v>
      </c>
      <c r="D130" s="279" t="s">
        <v>233</v>
      </c>
      <c r="E130" s="280">
        <v>4</v>
      </c>
      <c r="F130" s="281"/>
      <c r="G130" s="282">
        <f>ROUND(E130*F130,2)</f>
        <v>0</v>
      </c>
      <c r="H130" s="281"/>
      <c r="I130" s="282">
        <f>ROUND(E130*H130,2)</f>
        <v>0</v>
      </c>
      <c r="J130" s="281"/>
      <c r="K130" s="282">
        <f>ROUND(E130*J130,2)</f>
        <v>0</v>
      </c>
      <c r="L130" s="282">
        <v>21</v>
      </c>
      <c r="M130" s="282">
        <f>G130*(1+L130/100)</f>
        <v>0</v>
      </c>
      <c r="N130" s="282">
        <v>0</v>
      </c>
      <c r="O130" s="282">
        <f>ROUND(E130*N130,2)</f>
        <v>0</v>
      </c>
      <c r="P130" s="282">
        <v>0</v>
      </c>
      <c r="Q130" s="282">
        <f>ROUND(E130*P130,2)</f>
        <v>0</v>
      </c>
      <c r="R130" s="282"/>
      <c r="S130" s="282" t="s">
        <v>295</v>
      </c>
      <c r="T130" s="283" t="s">
        <v>296</v>
      </c>
      <c r="U130" s="233">
        <v>0</v>
      </c>
      <c r="V130" s="233">
        <f>ROUND(E130*U130,2)</f>
        <v>0</v>
      </c>
      <c r="W130" s="233"/>
      <c r="X130" s="233" t="s">
        <v>120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299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77">
        <v>24</v>
      </c>
      <c r="B131" s="278" t="s">
        <v>302</v>
      </c>
      <c r="C131" s="284" t="s">
        <v>303</v>
      </c>
      <c r="D131" s="279" t="s">
        <v>233</v>
      </c>
      <c r="E131" s="280">
        <v>16</v>
      </c>
      <c r="F131" s="281"/>
      <c r="G131" s="282">
        <f>ROUND(E131*F131,2)</f>
        <v>0</v>
      </c>
      <c r="H131" s="281"/>
      <c r="I131" s="282">
        <f>ROUND(E131*H131,2)</f>
        <v>0</v>
      </c>
      <c r="J131" s="281"/>
      <c r="K131" s="282">
        <f>ROUND(E131*J131,2)</f>
        <v>0</v>
      </c>
      <c r="L131" s="282">
        <v>21</v>
      </c>
      <c r="M131" s="282">
        <f>G131*(1+L131/100)</f>
        <v>0</v>
      </c>
      <c r="N131" s="282">
        <v>0</v>
      </c>
      <c r="O131" s="282">
        <f>ROUND(E131*N131,2)</f>
        <v>0</v>
      </c>
      <c r="P131" s="282">
        <v>0</v>
      </c>
      <c r="Q131" s="282">
        <f>ROUND(E131*P131,2)</f>
        <v>0</v>
      </c>
      <c r="R131" s="282"/>
      <c r="S131" s="282" t="s">
        <v>295</v>
      </c>
      <c r="T131" s="283" t="s">
        <v>296</v>
      </c>
      <c r="U131" s="233">
        <v>0</v>
      </c>
      <c r="V131" s="233">
        <f>ROUND(E131*U131,2)</f>
        <v>0</v>
      </c>
      <c r="W131" s="233"/>
      <c r="X131" s="233" t="s">
        <v>120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299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77">
        <v>25</v>
      </c>
      <c r="B132" s="278" t="s">
        <v>304</v>
      </c>
      <c r="C132" s="284" t="s">
        <v>305</v>
      </c>
      <c r="D132" s="279" t="s">
        <v>306</v>
      </c>
      <c r="E132" s="280">
        <v>18</v>
      </c>
      <c r="F132" s="281"/>
      <c r="G132" s="282">
        <f>ROUND(E132*F132,2)</f>
        <v>0</v>
      </c>
      <c r="H132" s="281"/>
      <c r="I132" s="282">
        <f>ROUND(E132*H132,2)</f>
        <v>0</v>
      </c>
      <c r="J132" s="281"/>
      <c r="K132" s="282">
        <f>ROUND(E132*J132,2)</f>
        <v>0</v>
      </c>
      <c r="L132" s="282">
        <v>21</v>
      </c>
      <c r="M132" s="282">
        <f>G132*(1+L132/100)</f>
        <v>0</v>
      </c>
      <c r="N132" s="282">
        <v>0</v>
      </c>
      <c r="O132" s="282">
        <f>ROUND(E132*N132,2)</f>
        <v>0</v>
      </c>
      <c r="P132" s="282">
        <v>0</v>
      </c>
      <c r="Q132" s="282">
        <f>ROUND(E132*P132,2)</f>
        <v>0</v>
      </c>
      <c r="R132" s="282"/>
      <c r="S132" s="282" t="s">
        <v>295</v>
      </c>
      <c r="T132" s="283" t="s">
        <v>296</v>
      </c>
      <c r="U132" s="233">
        <v>0</v>
      </c>
      <c r="V132" s="233">
        <f>ROUND(E132*U132,2)</f>
        <v>0</v>
      </c>
      <c r="W132" s="233"/>
      <c r="X132" s="233" t="s">
        <v>120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299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ht="33.75" outlineLevel="1" x14ac:dyDescent="0.2">
      <c r="A133" s="277">
        <v>26</v>
      </c>
      <c r="B133" s="278" t="s">
        <v>307</v>
      </c>
      <c r="C133" s="284" t="s">
        <v>308</v>
      </c>
      <c r="D133" s="279" t="s">
        <v>306</v>
      </c>
      <c r="E133" s="280">
        <v>1</v>
      </c>
      <c r="F133" s="281"/>
      <c r="G133" s="282">
        <f>ROUND(E133*F133,2)</f>
        <v>0</v>
      </c>
      <c r="H133" s="281"/>
      <c r="I133" s="282">
        <f>ROUND(E133*H133,2)</f>
        <v>0</v>
      </c>
      <c r="J133" s="281"/>
      <c r="K133" s="282">
        <f>ROUND(E133*J133,2)</f>
        <v>0</v>
      </c>
      <c r="L133" s="282">
        <v>21</v>
      </c>
      <c r="M133" s="282">
        <f>G133*(1+L133/100)</f>
        <v>0</v>
      </c>
      <c r="N133" s="282">
        <v>0</v>
      </c>
      <c r="O133" s="282">
        <f>ROUND(E133*N133,2)</f>
        <v>0</v>
      </c>
      <c r="P133" s="282">
        <v>0</v>
      </c>
      <c r="Q133" s="282">
        <f>ROUND(E133*P133,2)</f>
        <v>0</v>
      </c>
      <c r="R133" s="282"/>
      <c r="S133" s="282" t="s">
        <v>295</v>
      </c>
      <c r="T133" s="283" t="s">
        <v>296</v>
      </c>
      <c r="U133" s="233">
        <v>0</v>
      </c>
      <c r="V133" s="233">
        <f>ROUND(E133*U133,2)</f>
        <v>0</v>
      </c>
      <c r="W133" s="233"/>
      <c r="X133" s="233" t="s">
        <v>120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299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45" outlineLevel="1" x14ac:dyDescent="0.2">
      <c r="A134" s="277">
        <v>27</v>
      </c>
      <c r="B134" s="278" t="s">
        <v>309</v>
      </c>
      <c r="C134" s="284" t="s">
        <v>310</v>
      </c>
      <c r="D134" s="279" t="s">
        <v>306</v>
      </c>
      <c r="E134" s="280">
        <v>1</v>
      </c>
      <c r="F134" s="281"/>
      <c r="G134" s="282">
        <f>ROUND(E134*F134,2)</f>
        <v>0</v>
      </c>
      <c r="H134" s="281"/>
      <c r="I134" s="282">
        <f>ROUND(E134*H134,2)</f>
        <v>0</v>
      </c>
      <c r="J134" s="281"/>
      <c r="K134" s="282">
        <f>ROUND(E134*J134,2)</f>
        <v>0</v>
      </c>
      <c r="L134" s="282">
        <v>21</v>
      </c>
      <c r="M134" s="282">
        <f>G134*(1+L134/100)</f>
        <v>0</v>
      </c>
      <c r="N134" s="282">
        <v>0</v>
      </c>
      <c r="O134" s="282">
        <f>ROUND(E134*N134,2)</f>
        <v>0</v>
      </c>
      <c r="P134" s="282">
        <v>0</v>
      </c>
      <c r="Q134" s="282">
        <f>ROUND(E134*P134,2)</f>
        <v>0</v>
      </c>
      <c r="R134" s="282"/>
      <c r="S134" s="282" t="s">
        <v>295</v>
      </c>
      <c r="T134" s="283" t="s">
        <v>296</v>
      </c>
      <c r="U134" s="233">
        <v>0</v>
      </c>
      <c r="V134" s="233">
        <f>ROUND(E134*U134,2)</f>
        <v>0</v>
      </c>
      <c r="W134" s="233"/>
      <c r="X134" s="233" t="s">
        <v>120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299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77">
        <v>28</v>
      </c>
      <c r="B135" s="278" t="s">
        <v>311</v>
      </c>
      <c r="C135" s="284" t="s">
        <v>312</v>
      </c>
      <c r="D135" s="279" t="s">
        <v>233</v>
      </c>
      <c r="E135" s="280">
        <v>6</v>
      </c>
      <c r="F135" s="281"/>
      <c r="G135" s="282">
        <f>ROUND(E135*F135,2)</f>
        <v>0</v>
      </c>
      <c r="H135" s="281"/>
      <c r="I135" s="282">
        <f>ROUND(E135*H135,2)</f>
        <v>0</v>
      </c>
      <c r="J135" s="281"/>
      <c r="K135" s="282">
        <f>ROUND(E135*J135,2)</f>
        <v>0</v>
      </c>
      <c r="L135" s="282">
        <v>21</v>
      </c>
      <c r="M135" s="282">
        <f>G135*(1+L135/100)</f>
        <v>0</v>
      </c>
      <c r="N135" s="282">
        <v>0</v>
      </c>
      <c r="O135" s="282">
        <f>ROUND(E135*N135,2)</f>
        <v>0</v>
      </c>
      <c r="P135" s="282">
        <v>0</v>
      </c>
      <c r="Q135" s="282">
        <f>ROUND(E135*P135,2)</f>
        <v>0</v>
      </c>
      <c r="R135" s="282"/>
      <c r="S135" s="282" t="s">
        <v>295</v>
      </c>
      <c r="T135" s="283" t="s">
        <v>296</v>
      </c>
      <c r="U135" s="233">
        <v>0</v>
      </c>
      <c r="V135" s="233">
        <f>ROUND(E135*U135,2)</f>
        <v>0</v>
      </c>
      <c r="W135" s="233"/>
      <c r="X135" s="233" t="s">
        <v>120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299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77">
        <v>29</v>
      </c>
      <c r="B136" s="278" t="s">
        <v>313</v>
      </c>
      <c r="C136" s="284" t="s">
        <v>314</v>
      </c>
      <c r="D136" s="279" t="s">
        <v>233</v>
      </c>
      <c r="E136" s="280">
        <v>4</v>
      </c>
      <c r="F136" s="281"/>
      <c r="G136" s="282">
        <f>ROUND(E136*F136,2)</f>
        <v>0</v>
      </c>
      <c r="H136" s="281"/>
      <c r="I136" s="282">
        <f>ROUND(E136*H136,2)</f>
        <v>0</v>
      </c>
      <c r="J136" s="281"/>
      <c r="K136" s="282">
        <f>ROUND(E136*J136,2)</f>
        <v>0</v>
      </c>
      <c r="L136" s="282">
        <v>21</v>
      </c>
      <c r="M136" s="282">
        <f>G136*(1+L136/100)</f>
        <v>0</v>
      </c>
      <c r="N136" s="282">
        <v>0</v>
      </c>
      <c r="O136" s="282">
        <f>ROUND(E136*N136,2)</f>
        <v>0</v>
      </c>
      <c r="P136" s="282">
        <v>0</v>
      </c>
      <c r="Q136" s="282">
        <f>ROUND(E136*P136,2)</f>
        <v>0</v>
      </c>
      <c r="R136" s="282"/>
      <c r="S136" s="282" t="s">
        <v>295</v>
      </c>
      <c r="T136" s="283" t="s">
        <v>296</v>
      </c>
      <c r="U136" s="233">
        <v>0</v>
      </c>
      <c r="V136" s="233">
        <f>ROUND(E136*U136,2)</f>
        <v>0</v>
      </c>
      <c r="W136" s="233"/>
      <c r="X136" s="233" t="s">
        <v>120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299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77">
        <v>30</v>
      </c>
      <c r="B137" s="278" t="s">
        <v>315</v>
      </c>
      <c r="C137" s="284" t="s">
        <v>316</v>
      </c>
      <c r="D137" s="279" t="s">
        <v>233</v>
      </c>
      <c r="E137" s="280">
        <v>15</v>
      </c>
      <c r="F137" s="281"/>
      <c r="G137" s="282">
        <f>ROUND(E137*F137,2)</f>
        <v>0</v>
      </c>
      <c r="H137" s="281"/>
      <c r="I137" s="282">
        <f>ROUND(E137*H137,2)</f>
        <v>0</v>
      </c>
      <c r="J137" s="281"/>
      <c r="K137" s="282">
        <f>ROUND(E137*J137,2)</f>
        <v>0</v>
      </c>
      <c r="L137" s="282">
        <v>21</v>
      </c>
      <c r="M137" s="282">
        <f>G137*(1+L137/100)</f>
        <v>0</v>
      </c>
      <c r="N137" s="282">
        <v>0</v>
      </c>
      <c r="O137" s="282">
        <f>ROUND(E137*N137,2)</f>
        <v>0</v>
      </c>
      <c r="P137" s="282">
        <v>0</v>
      </c>
      <c r="Q137" s="282">
        <f>ROUND(E137*P137,2)</f>
        <v>0</v>
      </c>
      <c r="R137" s="282"/>
      <c r="S137" s="282" t="s">
        <v>295</v>
      </c>
      <c r="T137" s="283" t="s">
        <v>296</v>
      </c>
      <c r="U137" s="233">
        <v>0</v>
      </c>
      <c r="V137" s="233">
        <f>ROUND(E137*U137,2)</f>
        <v>0</v>
      </c>
      <c r="W137" s="233"/>
      <c r="X137" s="233" t="s">
        <v>120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299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77">
        <v>31</v>
      </c>
      <c r="B138" s="278" t="s">
        <v>317</v>
      </c>
      <c r="C138" s="284" t="s">
        <v>318</v>
      </c>
      <c r="D138" s="279" t="s">
        <v>233</v>
      </c>
      <c r="E138" s="280">
        <v>5</v>
      </c>
      <c r="F138" s="281"/>
      <c r="G138" s="282">
        <f>ROUND(E138*F138,2)</f>
        <v>0</v>
      </c>
      <c r="H138" s="281"/>
      <c r="I138" s="282">
        <f>ROUND(E138*H138,2)</f>
        <v>0</v>
      </c>
      <c r="J138" s="281"/>
      <c r="K138" s="282">
        <f>ROUND(E138*J138,2)</f>
        <v>0</v>
      </c>
      <c r="L138" s="282">
        <v>21</v>
      </c>
      <c r="M138" s="282">
        <f>G138*(1+L138/100)</f>
        <v>0</v>
      </c>
      <c r="N138" s="282">
        <v>0</v>
      </c>
      <c r="O138" s="282">
        <f>ROUND(E138*N138,2)</f>
        <v>0</v>
      </c>
      <c r="P138" s="282">
        <v>0</v>
      </c>
      <c r="Q138" s="282">
        <f>ROUND(E138*P138,2)</f>
        <v>0</v>
      </c>
      <c r="R138" s="282"/>
      <c r="S138" s="282" t="s">
        <v>295</v>
      </c>
      <c r="T138" s="283" t="s">
        <v>296</v>
      </c>
      <c r="U138" s="233">
        <v>0</v>
      </c>
      <c r="V138" s="233">
        <f>ROUND(E138*U138,2)</f>
        <v>0</v>
      </c>
      <c r="W138" s="233"/>
      <c r="X138" s="233" t="s">
        <v>120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299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77">
        <v>32</v>
      </c>
      <c r="B139" s="278" t="s">
        <v>319</v>
      </c>
      <c r="C139" s="284" t="s">
        <v>320</v>
      </c>
      <c r="D139" s="279" t="s">
        <v>306</v>
      </c>
      <c r="E139" s="280">
        <v>6</v>
      </c>
      <c r="F139" s="281"/>
      <c r="G139" s="282">
        <f>ROUND(E139*F139,2)</f>
        <v>0</v>
      </c>
      <c r="H139" s="281"/>
      <c r="I139" s="282">
        <f>ROUND(E139*H139,2)</f>
        <v>0</v>
      </c>
      <c r="J139" s="281"/>
      <c r="K139" s="282">
        <f>ROUND(E139*J139,2)</f>
        <v>0</v>
      </c>
      <c r="L139" s="282">
        <v>21</v>
      </c>
      <c r="M139" s="282">
        <f>G139*(1+L139/100)</f>
        <v>0</v>
      </c>
      <c r="N139" s="282">
        <v>0</v>
      </c>
      <c r="O139" s="282">
        <f>ROUND(E139*N139,2)</f>
        <v>0</v>
      </c>
      <c r="P139" s="282">
        <v>0</v>
      </c>
      <c r="Q139" s="282">
        <f>ROUND(E139*P139,2)</f>
        <v>0</v>
      </c>
      <c r="R139" s="282"/>
      <c r="S139" s="282" t="s">
        <v>295</v>
      </c>
      <c r="T139" s="283" t="s">
        <v>296</v>
      </c>
      <c r="U139" s="233">
        <v>0</v>
      </c>
      <c r="V139" s="233">
        <f>ROUND(E139*U139,2)</f>
        <v>0</v>
      </c>
      <c r="W139" s="233"/>
      <c r="X139" s="233" t="s">
        <v>120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299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77">
        <v>33</v>
      </c>
      <c r="B140" s="278" t="s">
        <v>321</v>
      </c>
      <c r="C140" s="284" t="s">
        <v>322</v>
      </c>
      <c r="D140" s="279" t="s">
        <v>306</v>
      </c>
      <c r="E140" s="280">
        <v>1</v>
      </c>
      <c r="F140" s="281"/>
      <c r="G140" s="282">
        <f>ROUND(E140*F140,2)</f>
        <v>0</v>
      </c>
      <c r="H140" s="281"/>
      <c r="I140" s="282">
        <f>ROUND(E140*H140,2)</f>
        <v>0</v>
      </c>
      <c r="J140" s="281"/>
      <c r="K140" s="282">
        <f>ROUND(E140*J140,2)</f>
        <v>0</v>
      </c>
      <c r="L140" s="282">
        <v>21</v>
      </c>
      <c r="M140" s="282">
        <f>G140*(1+L140/100)</f>
        <v>0</v>
      </c>
      <c r="N140" s="282">
        <v>0</v>
      </c>
      <c r="O140" s="282">
        <f>ROUND(E140*N140,2)</f>
        <v>0</v>
      </c>
      <c r="P140" s="282">
        <v>0</v>
      </c>
      <c r="Q140" s="282">
        <f>ROUND(E140*P140,2)</f>
        <v>0</v>
      </c>
      <c r="R140" s="282"/>
      <c r="S140" s="282" t="s">
        <v>295</v>
      </c>
      <c r="T140" s="283" t="s">
        <v>296</v>
      </c>
      <c r="U140" s="233">
        <v>0</v>
      </c>
      <c r="V140" s="233">
        <f>ROUND(E140*U140,2)</f>
        <v>0</v>
      </c>
      <c r="W140" s="233"/>
      <c r="X140" s="233" t="s">
        <v>120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299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77">
        <v>34</v>
      </c>
      <c r="B141" s="278" t="s">
        <v>323</v>
      </c>
      <c r="C141" s="284" t="s">
        <v>324</v>
      </c>
      <c r="D141" s="279" t="s">
        <v>325</v>
      </c>
      <c r="E141" s="280">
        <v>1</v>
      </c>
      <c r="F141" s="281"/>
      <c r="G141" s="282">
        <f>ROUND(E141*F141,2)</f>
        <v>0</v>
      </c>
      <c r="H141" s="281"/>
      <c r="I141" s="282">
        <f>ROUND(E141*H141,2)</f>
        <v>0</v>
      </c>
      <c r="J141" s="281"/>
      <c r="K141" s="282">
        <f>ROUND(E141*J141,2)</f>
        <v>0</v>
      </c>
      <c r="L141" s="282">
        <v>21</v>
      </c>
      <c r="M141" s="282">
        <f>G141*(1+L141/100)</f>
        <v>0</v>
      </c>
      <c r="N141" s="282">
        <v>0</v>
      </c>
      <c r="O141" s="282">
        <f>ROUND(E141*N141,2)</f>
        <v>0</v>
      </c>
      <c r="P141" s="282">
        <v>0</v>
      </c>
      <c r="Q141" s="282">
        <f>ROUND(E141*P141,2)</f>
        <v>0</v>
      </c>
      <c r="R141" s="282"/>
      <c r="S141" s="282" t="s">
        <v>295</v>
      </c>
      <c r="T141" s="283" t="s">
        <v>296</v>
      </c>
      <c r="U141" s="233">
        <v>0</v>
      </c>
      <c r="V141" s="233">
        <f>ROUND(E141*U141,2)</f>
        <v>0</v>
      </c>
      <c r="W141" s="233"/>
      <c r="X141" s="233" t="s">
        <v>120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299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77">
        <v>35</v>
      </c>
      <c r="B142" s="278" t="s">
        <v>326</v>
      </c>
      <c r="C142" s="284" t="s">
        <v>327</v>
      </c>
      <c r="D142" s="279" t="s">
        <v>325</v>
      </c>
      <c r="E142" s="280">
        <v>1</v>
      </c>
      <c r="F142" s="281"/>
      <c r="G142" s="282">
        <f>ROUND(E142*F142,2)</f>
        <v>0</v>
      </c>
      <c r="H142" s="281"/>
      <c r="I142" s="282">
        <f>ROUND(E142*H142,2)</f>
        <v>0</v>
      </c>
      <c r="J142" s="281"/>
      <c r="K142" s="282">
        <f>ROUND(E142*J142,2)</f>
        <v>0</v>
      </c>
      <c r="L142" s="282">
        <v>21</v>
      </c>
      <c r="M142" s="282">
        <f>G142*(1+L142/100)</f>
        <v>0</v>
      </c>
      <c r="N142" s="282">
        <v>0</v>
      </c>
      <c r="O142" s="282">
        <f>ROUND(E142*N142,2)</f>
        <v>0</v>
      </c>
      <c r="P142" s="282">
        <v>0</v>
      </c>
      <c r="Q142" s="282">
        <f>ROUND(E142*P142,2)</f>
        <v>0</v>
      </c>
      <c r="R142" s="282"/>
      <c r="S142" s="282" t="s">
        <v>295</v>
      </c>
      <c r="T142" s="283" t="s">
        <v>296</v>
      </c>
      <c r="U142" s="233">
        <v>0</v>
      </c>
      <c r="V142" s="233">
        <f>ROUND(E142*U142,2)</f>
        <v>0</v>
      </c>
      <c r="W142" s="233"/>
      <c r="X142" s="233" t="s">
        <v>120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299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77">
        <v>36</v>
      </c>
      <c r="B143" s="278" t="s">
        <v>328</v>
      </c>
      <c r="C143" s="284" t="s">
        <v>329</v>
      </c>
      <c r="D143" s="279" t="s">
        <v>325</v>
      </c>
      <c r="E143" s="280">
        <v>1</v>
      </c>
      <c r="F143" s="281"/>
      <c r="G143" s="282">
        <f>ROUND(E143*F143,2)</f>
        <v>0</v>
      </c>
      <c r="H143" s="281"/>
      <c r="I143" s="282">
        <f>ROUND(E143*H143,2)</f>
        <v>0</v>
      </c>
      <c r="J143" s="281"/>
      <c r="K143" s="282">
        <f>ROUND(E143*J143,2)</f>
        <v>0</v>
      </c>
      <c r="L143" s="282">
        <v>21</v>
      </c>
      <c r="M143" s="282">
        <f>G143*(1+L143/100)</f>
        <v>0</v>
      </c>
      <c r="N143" s="282">
        <v>0</v>
      </c>
      <c r="O143" s="282">
        <f>ROUND(E143*N143,2)</f>
        <v>0</v>
      </c>
      <c r="P143" s="282">
        <v>0</v>
      </c>
      <c r="Q143" s="282">
        <f>ROUND(E143*P143,2)</f>
        <v>0</v>
      </c>
      <c r="R143" s="282"/>
      <c r="S143" s="282" t="s">
        <v>295</v>
      </c>
      <c r="T143" s="283" t="s">
        <v>296</v>
      </c>
      <c r="U143" s="233">
        <v>0</v>
      </c>
      <c r="V143" s="233">
        <f>ROUND(E143*U143,2)</f>
        <v>0</v>
      </c>
      <c r="W143" s="233"/>
      <c r="X143" s="233" t="s">
        <v>120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299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77">
        <v>37</v>
      </c>
      <c r="B144" s="278" t="s">
        <v>330</v>
      </c>
      <c r="C144" s="284" t="s">
        <v>331</v>
      </c>
      <c r="D144" s="279" t="s">
        <v>325</v>
      </c>
      <c r="E144" s="280">
        <v>1</v>
      </c>
      <c r="F144" s="281"/>
      <c r="G144" s="282">
        <f>ROUND(E144*F144,2)</f>
        <v>0</v>
      </c>
      <c r="H144" s="281"/>
      <c r="I144" s="282">
        <f>ROUND(E144*H144,2)</f>
        <v>0</v>
      </c>
      <c r="J144" s="281"/>
      <c r="K144" s="282">
        <f>ROUND(E144*J144,2)</f>
        <v>0</v>
      </c>
      <c r="L144" s="282">
        <v>21</v>
      </c>
      <c r="M144" s="282">
        <f>G144*(1+L144/100)</f>
        <v>0</v>
      </c>
      <c r="N144" s="282">
        <v>0</v>
      </c>
      <c r="O144" s="282">
        <f>ROUND(E144*N144,2)</f>
        <v>0</v>
      </c>
      <c r="P144" s="282">
        <v>0</v>
      </c>
      <c r="Q144" s="282">
        <f>ROUND(E144*P144,2)</f>
        <v>0</v>
      </c>
      <c r="R144" s="282"/>
      <c r="S144" s="282" t="s">
        <v>295</v>
      </c>
      <c r="T144" s="283" t="s">
        <v>296</v>
      </c>
      <c r="U144" s="233">
        <v>0</v>
      </c>
      <c r="V144" s="233">
        <f>ROUND(E144*U144,2)</f>
        <v>0</v>
      </c>
      <c r="W144" s="233"/>
      <c r="X144" s="233" t="s">
        <v>120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299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22.5" outlineLevel="1" x14ac:dyDescent="0.2">
      <c r="A145" s="277">
        <v>38</v>
      </c>
      <c r="B145" s="278" t="s">
        <v>332</v>
      </c>
      <c r="C145" s="284" t="s">
        <v>333</v>
      </c>
      <c r="D145" s="279" t="s">
        <v>325</v>
      </c>
      <c r="E145" s="280">
        <v>1</v>
      </c>
      <c r="F145" s="281"/>
      <c r="G145" s="282">
        <f>ROUND(E145*F145,2)</f>
        <v>0</v>
      </c>
      <c r="H145" s="281"/>
      <c r="I145" s="282">
        <f>ROUND(E145*H145,2)</f>
        <v>0</v>
      </c>
      <c r="J145" s="281"/>
      <c r="K145" s="282">
        <f>ROUND(E145*J145,2)</f>
        <v>0</v>
      </c>
      <c r="L145" s="282">
        <v>21</v>
      </c>
      <c r="M145" s="282">
        <f>G145*(1+L145/100)</f>
        <v>0</v>
      </c>
      <c r="N145" s="282">
        <v>0</v>
      </c>
      <c r="O145" s="282">
        <f>ROUND(E145*N145,2)</f>
        <v>0</v>
      </c>
      <c r="P145" s="282">
        <v>0</v>
      </c>
      <c r="Q145" s="282">
        <f>ROUND(E145*P145,2)</f>
        <v>0</v>
      </c>
      <c r="R145" s="282"/>
      <c r="S145" s="282" t="s">
        <v>295</v>
      </c>
      <c r="T145" s="283" t="s">
        <v>296</v>
      </c>
      <c r="U145" s="233">
        <v>0</v>
      </c>
      <c r="V145" s="233">
        <f>ROUND(E145*U145,2)</f>
        <v>0</v>
      </c>
      <c r="W145" s="233"/>
      <c r="X145" s="233" t="s">
        <v>120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299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x14ac:dyDescent="0.2">
      <c r="A146" s="245" t="s">
        <v>114</v>
      </c>
      <c r="B146" s="246" t="s">
        <v>86</v>
      </c>
      <c r="C146" s="261" t="s">
        <v>87</v>
      </c>
      <c r="D146" s="247"/>
      <c r="E146" s="248"/>
      <c r="F146" s="249"/>
      <c r="G146" s="249">
        <f>SUMIF(AG147:AG152,"&lt;&gt;NOR",G147:G152)</f>
        <v>0</v>
      </c>
      <c r="H146" s="249"/>
      <c r="I146" s="249">
        <f>SUM(I147:I152)</f>
        <v>0</v>
      </c>
      <c r="J146" s="249"/>
      <c r="K146" s="249">
        <f>SUM(K147:K152)</f>
        <v>0</v>
      </c>
      <c r="L146" s="249"/>
      <c r="M146" s="249">
        <f>SUM(M147:M152)</f>
        <v>0</v>
      </c>
      <c r="N146" s="249"/>
      <c r="O146" s="249">
        <f>SUM(O147:O152)</f>
        <v>0</v>
      </c>
      <c r="P146" s="249"/>
      <c r="Q146" s="249">
        <f>SUM(Q147:Q152)</f>
        <v>0</v>
      </c>
      <c r="R146" s="249"/>
      <c r="S146" s="249"/>
      <c r="T146" s="250"/>
      <c r="U146" s="244"/>
      <c r="V146" s="244">
        <f>SUM(V147:V152)</f>
        <v>0.12</v>
      </c>
      <c r="W146" s="244"/>
      <c r="X146" s="244"/>
      <c r="AG146" t="s">
        <v>115</v>
      </c>
    </row>
    <row r="147" spans="1:60" ht="22.5" outlineLevel="1" x14ac:dyDescent="0.2">
      <c r="A147" s="251">
        <v>39</v>
      </c>
      <c r="B147" s="252" t="s">
        <v>334</v>
      </c>
      <c r="C147" s="262" t="s">
        <v>335</v>
      </c>
      <c r="D147" s="253" t="s">
        <v>233</v>
      </c>
      <c r="E147" s="254">
        <v>4.7300000000000004</v>
      </c>
      <c r="F147" s="255"/>
      <c r="G147" s="256">
        <f>ROUND(E147*F147,2)</f>
        <v>0</v>
      </c>
      <c r="H147" s="255"/>
      <c r="I147" s="256">
        <f>ROUND(E147*H147,2)</f>
        <v>0</v>
      </c>
      <c r="J147" s="255"/>
      <c r="K147" s="256">
        <f>ROUND(E147*J147,2)</f>
        <v>0</v>
      </c>
      <c r="L147" s="256">
        <v>21</v>
      </c>
      <c r="M147" s="256">
        <f>G147*(1+L147/100)</f>
        <v>0</v>
      </c>
      <c r="N147" s="256">
        <v>6.0000000000000002E-5</v>
      </c>
      <c r="O147" s="256">
        <f>ROUND(E147*N147,2)</f>
        <v>0</v>
      </c>
      <c r="P147" s="256">
        <v>0</v>
      </c>
      <c r="Q147" s="256">
        <f>ROUND(E147*P147,2)</f>
        <v>0</v>
      </c>
      <c r="R147" s="256"/>
      <c r="S147" s="256" t="s">
        <v>119</v>
      </c>
      <c r="T147" s="257" t="s">
        <v>119</v>
      </c>
      <c r="U147" s="233">
        <v>2.5999999999999999E-2</v>
      </c>
      <c r="V147" s="233">
        <f>ROUND(E147*U147,2)</f>
        <v>0.12</v>
      </c>
      <c r="W147" s="233"/>
      <c r="X147" s="233" t="s">
        <v>120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121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263</v>
      </c>
      <c r="D148" s="234"/>
      <c r="E148" s="235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264</v>
      </c>
      <c r="D149" s="234"/>
      <c r="E149" s="235"/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3" t="s">
        <v>336</v>
      </c>
      <c r="D150" s="234"/>
      <c r="E150" s="235">
        <v>4.3</v>
      </c>
      <c r="F150" s="233"/>
      <c r="G150" s="233"/>
      <c r="H150" s="233"/>
      <c r="I150" s="233"/>
      <c r="J150" s="233"/>
      <c r="K150" s="233"/>
      <c r="L150" s="233"/>
      <c r="M150" s="233"/>
      <c r="N150" s="233"/>
      <c r="O150" s="233"/>
      <c r="P150" s="233"/>
      <c r="Q150" s="233"/>
      <c r="R150" s="233"/>
      <c r="S150" s="233"/>
      <c r="T150" s="233"/>
      <c r="U150" s="233"/>
      <c r="V150" s="233"/>
      <c r="W150" s="233"/>
      <c r="X150" s="23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123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4" t="s">
        <v>125</v>
      </c>
      <c r="D151" s="236"/>
      <c r="E151" s="237">
        <v>4.3</v>
      </c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33"/>
      <c r="V151" s="233"/>
      <c r="W151" s="233"/>
      <c r="X151" s="23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123</v>
      </c>
      <c r="AH151" s="214">
        <v>1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5" t="s">
        <v>337</v>
      </c>
      <c r="D152" s="238"/>
      <c r="E152" s="239">
        <v>0.43</v>
      </c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123</v>
      </c>
      <c r="AH152" s="214">
        <v>4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x14ac:dyDescent="0.2">
      <c r="A153" s="3"/>
      <c r="B153" s="4"/>
      <c r="C153" s="270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E153">
        <v>15</v>
      </c>
      <c r="AF153">
        <v>21</v>
      </c>
      <c r="AG153" t="s">
        <v>101</v>
      </c>
    </row>
    <row r="154" spans="1:60" x14ac:dyDescent="0.2">
      <c r="A154" s="217"/>
      <c r="B154" s="218" t="s">
        <v>31</v>
      </c>
      <c r="C154" s="271"/>
      <c r="D154" s="219"/>
      <c r="E154" s="220"/>
      <c r="F154" s="220"/>
      <c r="G154" s="260">
        <f>G8+G125+G127+G146</f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AE154">
        <f>SUMIF(L7:L152,AE153,G7:G152)</f>
        <v>0</v>
      </c>
      <c r="AF154">
        <f>SUMIF(L7:L152,AF153,G7:G152)</f>
        <v>0</v>
      </c>
      <c r="AG154" t="s">
        <v>259</v>
      </c>
    </row>
    <row r="155" spans="1:60" x14ac:dyDescent="0.2">
      <c r="A155" s="3"/>
      <c r="B155" s="4"/>
      <c r="C155" s="270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">
      <c r="A156" s="3"/>
      <c r="B156" s="4"/>
      <c r="C156" s="270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A157" s="221" t="s">
        <v>260</v>
      </c>
      <c r="B157" s="221"/>
      <c r="C157" s="272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">
      <c r="A158" s="222"/>
      <c r="B158" s="223"/>
      <c r="C158" s="273"/>
      <c r="D158" s="223"/>
      <c r="E158" s="223"/>
      <c r="F158" s="223"/>
      <c r="G158" s="224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G158" t="s">
        <v>261</v>
      </c>
    </row>
    <row r="159" spans="1:60" x14ac:dyDescent="0.2">
      <c r="A159" s="225"/>
      <c r="B159" s="226"/>
      <c r="C159" s="274"/>
      <c r="D159" s="226"/>
      <c r="E159" s="226"/>
      <c r="F159" s="226"/>
      <c r="G159" s="227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 x14ac:dyDescent="0.2">
      <c r="A160" s="225"/>
      <c r="B160" s="226"/>
      <c r="C160" s="274"/>
      <c r="D160" s="226"/>
      <c r="E160" s="226"/>
      <c r="F160" s="226"/>
      <c r="G160" s="227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 x14ac:dyDescent="0.2">
      <c r="A161" s="225"/>
      <c r="B161" s="226"/>
      <c r="C161" s="274"/>
      <c r="D161" s="226"/>
      <c r="E161" s="226"/>
      <c r="F161" s="226"/>
      <c r="G161" s="227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 x14ac:dyDescent="0.2">
      <c r="A162" s="228"/>
      <c r="B162" s="229"/>
      <c r="C162" s="275"/>
      <c r="D162" s="229"/>
      <c r="E162" s="229"/>
      <c r="F162" s="229"/>
      <c r="G162" s="230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33" x14ac:dyDescent="0.2">
      <c r="A163" s="3"/>
      <c r="B163" s="4"/>
      <c r="C163" s="270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 x14ac:dyDescent="0.2">
      <c r="C164" s="276"/>
      <c r="D164" s="10"/>
      <c r="AG164" t="s">
        <v>262</v>
      </c>
    </row>
    <row r="165" spans="1:33" x14ac:dyDescent="0.2">
      <c r="D165" s="10"/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157:C157"/>
    <mergeCell ref="A158:G162"/>
    <mergeCell ref="C43:G4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D3E8F-0ECB-4A27-9EAF-B4276F9153D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83</v>
      </c>
      <c r="C8" s="261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338</v>
      </c>
      <c r="C9" s="262" t="s">
        <v>339</v>
      </c>
      <c r="D9" s="253" t="s">
        <v>340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296</v>
      </c>
      <c r="U9" s="233">
        <v>0</v>
      </c>
      <c r="V9" s="233">
        <f>ROUND(E9*U9,2)</f>
        <v>0</v>
      </c>
      <c r="W9" s="233"/>
      <c r="X9" s="233" t="s">
        <v>341</v>
      </c>
      <c r="Y9" s="214"/>
      <c r="Z9" s="214"/>
      <c r="AA9" s="214"/>
      <c r="AB9" s="214"/>
      <c r="AC9" s="214"/>
      <c r="AD9" s="214"/>
      <c r="AE9" s="214"/>
      <c r="AF9" s="214"/>
      <c r="AG9" s="214" t="s">
        <v>342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6" t="s">
        <v>343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147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77">
        <v>2</v>
      </c>
      <c r="B11" s="278" t="s">
        <v>344</v>
      </c>
      <c r="C11" s="284" t="s">
        <v>345</v>
      </c>
      <c r="D11" s="279" t="s">
        <v>325</v>
      </c>
      <c r="E11" s="280">
        <v>1</v>
      </c>
      <c r="F11" s="281"/>
      <c r="G11" s="282">
        <f>ROUND(E11*F11,2)</f>
        <v>0</v>
      </c>
      <c r="H11" s="281"/>
      <c r="I11" s="282">
        <f>ROUND(E11*H11,2)</f>
        <v>0</v>
      </c>
      <c r="J11" s="281"/>
      <c r="K11" s="282">
        <f>ROUND(E11*J11,2)</f>
        <v>0</v>
      </c>
      <c r="L11" s="282">
        <v>21</v>
      </c>
      <c r="M11" s="282">
        <f>G11*(1+L11/100)</f>
        <v>0</v>
      </c>
      <c r="N11" s="282">
        <v>0</v>
      </c>
      <c r="O11" s="282">
        <f>ROUND(E11*N11,2)</f>
        <v>0</v>
      </c>
      <c r="P11" s="282">
        <v>0</v>
      </c>
      <c r="Q11" s="282">
        <f>ROUND(E11*P11,2)</f>
        <v>0</v>
      </c>
      <c r="R11" s="282"/>
      <c r="S11" s="282" t="s">
        <v>295</v>
      </c>
      <c r="T11" s="283" t="s">
        <v>296</v>
      </c>
      <c r="U11" s="233">
        <v>0</v>
      </c>
      <c r="V11" s="233">
        <f>ROUND(E11*U11,2)</f>
        <v>0</v>
      </c>
      <c r="W11" s="233"/>
      <c r="X11" s="233" t="s">
        <v>120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114</v>
      </c>
      <c r="B12" s="246" t="s">
        <v>88</v>
      </c>
      <c r="C12" s="261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115</v>
      </c>
    </row>
    <row r="13" spans="1:60" outlineLevel="1" x14ac:dyDescent="0.2">
      <c r="A13" s="251">
        <v>3</v>
      </c>
      <c r="B13" s="252" t="s">
        <v>346</v>
      </c>
      <c r="C13" s="262" t="s">
        <v>347</v>
      </c>
      <c r="D13" s="253" t="s">
        <v>325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295</v>
      </c>
      <c r="T13" s="257" t="s">
        <v>296</v>
      </c>
      <c r="U13" s="233">
        <v>0</v>
      </c>
      <c r="V13" s="233">
        <f>ROUND(E13*U13,2)</f>
        <v>0</v>
      </c>
      <c r="W13" s="233"/>
      <c r="X13" s="233" t="s">
        <v>120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6" t="s">
        <v>348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147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77">
        <v>4</v>
      </c>
      <c r="B15" s="278" t="s">
        <v>349</v>
      </c>
      <c r="C15" s="284" t="s">
        <v>350</v>
      </c>
      <c r="D15" s="279" t="s">
        <v>325</v>
      </c>
      <c r="E15" s="280">
        <v>1</v>
      </c>
      <c r="F15" s="281"/>
      <c r="G15" s="282">
        <f>ROUND(E15*F15,2)</f>
        <v>0</v>
      </c>
      <c r="H15" s="281"/>
      <c r="I15" s="282">
        <f>ROUND(E15*H15,2)</f>
        <v>0</v>
      </c>
      <c r="J15" s="281"/>
      <c r="K15" s="282">
        <f>ROUND(E15*J15,2)</f>
        <v>0</v>
      </c>
      <c r="L15" s="282">
        <v>21</v>
      </c>
      <c r="M15" s="282">
        <f>G15*(1+L15/100)</f>
        <v>0</v>
      </c>
      <c r="N15" s="282">
        <v>0</v>
      </c>
      <c r="O15" s="282">
        <f>ROUND(E15*N15,2)</f>
        <v>0</v>
      </c>
      <c r="P15" s="282">
        <v>0</v>
      </c>
      <c r="Q15" s="282">
        <f>ROUND(E15*P15,2)</f>
        <v>0</v>
      </c>
      <c r="R15" s="282"/>
      <c r="S15" s="282" t="s">
        <v>295</v>
      </c>
      <c r="T15" s="283" t="s">
        <v>296</v>
      </c>
      <c r="U15" s="233">
        <v>0</v>
      </c>
      <c r="V15" s="233">
        <f>ROUND(E15*U15,2)</f>
        <v>0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114</v>
      </c>
      <c r="B16" s="246" t="s">
        <v>83</v>
      </c>
      <c r="C16" s="261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115</v>
      </c>
    </row>
    <row r="17" spans="1:60" outlineLevel="1" x14ac:dyDescent="0.2">
      <c r="A17" s="251">
        <v>5</v>
      </c>
      <c r="B17" s="252" t="s">
        <v>351</v>
      </c>
      <c r="C17" s="262" t="s">
        <v>352</v>
      </c>
      <c r="D17" s="253" t="s">
        <v>340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119</v>
      </c>
      <c r="T17" s="257" t="s">
        <v>296</v>
      </c>
      <c r="U17" s="233">
        <v>0</v>
      </c>
      <c r="V17" s="233">
        <f>ROUND(E17*U17,2)</f>
        <v>0</v>
      </c>
      <c r="W17" s="233"/>
      <c r="X17" s="233" t="s">
        <v>341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353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66" t="s">
        <v>354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147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114</v>
      </c>
      <c r="B19" s="246" t="s">
        <v>88</v>
      </c>
      <c r="C19" s="261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115</v>
      </c>
    </row>
    <row r="20" spans="1:60" outlineLevel="1" x14ac:dyDescent="0.2">
      <c r="A20" s="251">
        <v>6</v>
      </c>
      <c r="B20" s="252" t="s">
        <v>355</v>
      </c>
      <c r="C20" s="262" t="s">
        <v>356</v>
      </c>
      <c r="D20" s="253" t="s">
        <v>340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119</v>
      </c>
      <c r="T20" s="257" t="s">
        <v>296</v>
      </c>
      <c r="U20" s="233">
        <v>0</v>
      </c>
      <c r="V20" s="233">
        <f>ROUND(E20*U20,2)</f>
        <v>0</v>
      </c>
      <c r="W20" s="233"/>
      <c r="X20" s="233" t="s">
        <v>341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342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66" t="s">
        <v>357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147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0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101</v>
      </c>
    </row>
    <row r="23" spans="1:60" x14ac:dyDescent="0.2">
      <c r="A23" s="217"/>
      <c r="B23" s="218" t="s">
        <v>31</v>
      </c>
      <c r="C23" s="271"/>
      <c r="D23" s="219"/>
      <c r="E23" s="220"/>
      <c r="F23" s="220"/>
      <c r="G23" s="260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259</v>
      </c>
    </row>
    <row r="24" spans="1:60" x14ac:dyDescent="0.2">
      <c r="A24" s="3"/>
      <c r="B24" s="4"/>
      <c r="C24" s="27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0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260</v>
      </c>
      <c r="B26" s="221"/>
      <c r="C26" s="27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73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261</v>
      </c>
    </row>
    <row r="28" spans="1:60" x14ac:dyDescent="0.2">
      <c r="A28" s="225"/>
      <c r="B28" s="226"/>
      <c r="C28" s="274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74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74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75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0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6"/>
      <c r="D33" s="10"/>
      <c r="AG33" t="s">
        <v>262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23-002.12 A01 Pol</vt:lpstr>
      <vt:lpstr>23-002.12 E01 Pol</vt:lpstr>
      <vt:lpstr>23-002.12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'23-002.12 A01 Pol'!Názvy_tisku</vt:lpstr>
      <vt:lpstr>'23-002.12 E01 Pol'!Názvy_tisku</vt:lpstr>
      <vt:lpstr>'23-002.12 O01 Pol'!Názvy_tisku</vt:lpstr>
      <vt:lpstr>oadresa</vt:lpstr>
      <vt:lpstr>Stavba!Objednatel</vt:lpstr>
      <vt:lpstr>Stavba!Objekt</vt:lpstr>
      <vt:lpstr>'23-002.12 A01 Pol'!Oblast_tisku</vt:lpstr>
      <vt:lpstr>'23-002.12 E01 Pol'!Oblast_tisku</vt:lpstr>
      <vt:lpstr>'23-002.12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2023-05-15T11:59:16Z</dcterms:modified>
</cp:coreProperties>
</file>